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4"/>
  </bookViews>
  <sheets>
    <sheet name="2008 Contract" sheetId="1" r:id="rId1"/>
    <sheet name="Contract Comparison" sheetId="2" r:id="rId2"/>
    <sheet name="2008 $ Value" sheetId="3" r:id="rId3"/>
    <sheet name="$ Value Comparison" sheetId="4" r:id="rId4"/>
    <sheet name="2008 % of Total Value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<sst xmlns="http://schemas.openxmlformats.org/spreadsheetml/2006/main" count="89" uniqueCount="73">
  <si>
    <t>Alaska</t>
  </si>
  <si>
    <t>Alabama</t>
  </si>
  <si>
    <t>Arkansas</t>
  </si>
  <si>
    <t>Arizona - Corp</t>
  </si>
  <si>
    <t>Arizona - TPT</t>
  </si>
  <si>
    <t>California - FTB</t>
  </si>
  <si>
    <t>California - BOE</t>
  </si>
  <si>
    <t>Colorado</t>
  </si>
  <si>
    <t>Connecticut</t>
  </si>
  <si>
    <t>District of Columbia</t>
  </si>
  <si>
    <t>Deleware</t>
  </si>
  <si>
    <t>Florida</t>
  </si>
  <si>
    <t>Georgia</t>
  </si>
  <si>
    <t>Hawaii</t>
  </si>
  <si>
    <t>Iowa</t>
  </si>
  <si>
    <t>Idaho</t>
  </si>
  <si>
    <t>Indiana</t>
  </si>
  <si>
    <t>Kansas</t>
  </si>
  <si>
    <t>Kentucky</t>
  </si>
  <si>
    <t>Louisiana</t>
  </si>
  <si>
    <t>Massachusetts</t>
  </si>
  <si>
    <t>Maryland</t>
  </si>
  <si>
    <t>Maine</t>
  </si>
  <si>
    <t>Minnesota</t>
  </si>
  <si>
    <t>Michigan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</si>
  <si>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</si>
  <si>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</si>
  <si>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</si>
  <si>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</si>
  <si>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</si>
  <si>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</si>
  <si>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</si>
  <si>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</si>
  <si>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</si>
  <si>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</si>
  <si>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</si>
  <si>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</si>
  <si>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</si>
  <si>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</si>
  <si>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</si>
  <si>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</si>
  <si>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</si>
  <si>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</si>
  <si>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</si>
  <si>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</si>
  <si>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</si>
  <si>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</si>
  <si>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</si>
  <si>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</si>
  <si>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</si>
  <si>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</si>
  <si>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</si>
  <si>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Mean</t>
  </si>
  <si>
    <t>Median</t>
  </si>
  <si>
    <t>$10,001-$20,000</t>
  </si>
  <si>
    <t>$20,001-$30,000</t>
  </si>
  <si>
    <t>$30,001-$40,000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</si>
  <si>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</si>
  <si>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</si>
  <si>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</si>
  <si>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</si>
  <si>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</si>
  <si>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</si>
  <si>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$100,000+</t>
  </si>
  <si>
    <t>STDev</t>
  </si>
  <si>
    <t>Illinois</t>
  </si>
  <si>
    <t>$0-100</t>
  </si>
  <si>
    <t>$101-$10,000</t>
  </si>
  <si>
    <t>%Value</t>
  </si>
  <si>
    <t>2008 Contracts</t>
  </si>
  <si>
    <t>2003 Contracts</t>
  </si>
  <si>
    <t>2003 $ Value</t>
  </si>
  <si>
    <t>2008 $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</si>
</sst>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FY 2008 Contract Values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2008 Contracts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Sheet1!$H$1:$S$1</c:f>
              <c:strCache>
                <c:ptCount val="12"/>
                <c:pt idx="0">
                  <c:v>$0-100</c:v>
                </c:pt>
                <c:pt idx="1">
                  <c:v>$101-$10,000</c:v>
                </c:pt>
                <c:pt idx="2">
                  <c:v>$10,001-$20,000</c:v>
                </c:pt>
                <c:pt idx="3">
                  <c:v>$20,001-$30,000</c:v>
                </c:pt>
                <c:pt idx="4">
                  <c:v>$30,001-$40,000</c:v>
                </c:pt>
                <c:pt idx="5">
                  <c:v>$40,001-$50,000</c:v>
                </c:pt>
                <c:pt idx="6">
                  <c:v>$50,001-$60,000</c:v>
                </c:pt>
                <c:pt idx="7">
                  <c:v>$60,001-$70,000</c:v>
                </c:pt>
                <c:pt idx="8">
                  <c:v>$70,001-$80,000</c:v>
                </c:pt>
                <c:pt idx="9">
                  <c:v>$80,001-$90,000</c:v>
                </c:pt>
                <c:pt idx="10">
                  <c:v>$90,001-$100,000</c:v>
                </c:pt>
                <c:pt idx="11">
                  <c:v>$100,000+</c:v>
                </c:pt>
              </c:strCache>
            </c:strRef>
          </c:cat>
          <c:val>
            <c:numRef>
              <c:f>Sheet1!$H$2:$S$2</c:f>
              <c:numCache>
                <c:ptCount val="12"/>
                <c:pt idx="0">
                  <c:v>28</c:v>
                </c:pt>
                <c:pt idx="1">
                  <c:v>207</c:v>
                </c:pt>
                <c:pt idx="2">
                  <c:v>60</c:v>
                </c:pt>
                <c:pt idx="3">
                  <c:v>31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10</c:v>
                </c:pt>
                <c:pt idx="10">
                  <c:v>1</c:v>
                </c:pt>
                <c:pt idx="11">
                  <c:v>36</c:v>
                </c:pt>
              </c:numCache>
            </c:numRef>
          </c:val>
        </c:ser>
        <c:axId val="18641953"/>
        <c:axId val="33559850"/>
      </c:barChart>
      <c:catAx>
        <c:axId val="1864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Value of Contracts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59850"/>
        <c:crosses val="autoZero"/>
        <c:auto val="1"/>
        <c:lblOffset val="100"/>
        <c:noMultiLvlLbl val="0"/>
      </c:catAx>
      <c:valAx>
        <c:axId val="3355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Contracts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4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Contract Value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2008 Contracts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Sheet1!$H$1:$S$1</c:f>
              <c:strCache>
                <c:ptCount val="12"/>
                <c:pt idx="0">
                  <c:v>$0-100</c:v>
                </c:pt>
                <c:pt idx="1">
                  <c:v>$101-$10,000</c:v>
                </c:pt>
                <c:pt idx="2">
                  <c:v>$10,001-$20,000</c:v>
                </c:pt>
                <c:pt idx="3">
                  <c:v>$20,001-$30,000</c:v>
                </c:pt>
                <c:pt idx="4">
                  <c:v>$30,001-$40,000</c:v>
                </c:pt>
                <c:pt idx="5">
                  <c:v>$40,001-$50,000</c:v>
                </c:pt>
                <c:pt idx="6">
                  <c:v>$50,001-$60,000</c:v>
                </c:pt>
                <c:pt idx="7">
                  <c:v>$60,001-$70,000</c:v>
                </c:pt>
                <c:pt idx="8">
                  <c:v>$70,001-$80,000</c:v>
                </c:pt>
                <c:pt idx="9">
                  <c:v>$80,001-$90,000</c:v>
                </c:pt>
                <c:pt idx="10">
                  <c:v>$90,001-$100,000</c:v>
                </c:pt>
                <c:pt idx="11">
                  <c:v>$100,000+</c:v>
                </c:pt>
              </c:strCache>
            </c:strRef>
          </c:cat>
          <c:val>
            <c:numRef>
              <c:f>Sheet1!$H$2:$S$2</c:f>
              <c:numCache>
                <c:ptCount val="12"/>
                <c:pt idx="0">
                  <c:v>28</c:v>
                </c:pt>
                <c:pt idx="1">
                  <c:v>207</c:v>
                </c:pt>
                <c:pt idx="2">
                  <c:v>60</c:v>
                </c:pt>
                <c:pt idx="3">
                  <c:v>31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10</c:v>
                </c:pt>
                <c:pt idx="10">
                  <c:v>1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Sheet1!$G$21</c:f>
              <c:strCache>
                <c:ptCount val="1"/>
                <c:pt idx="0">
                  <c:v>2003 Contracts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Sheet1!$H$1:$S$1</c:f>
              <c:strCache>
                <c:ptCount val="12"/>
                <c:pt idx="0">
                  <c:v>$0-100</c:v>
                </c:pt>
                <c:pt idx="1">
                  <c:v>$101-$10,000</c:v>
                </c:pt>
                <c:pt idx="2">
                  <c:v>$10,001-$20,000</c:v>
                </c:pt>
                <c:pt idx="3">
                  <c:v>$20,001-$30,000</c:v>
                </c:pt>
                <c:pt idx="4">
                  <c:v>$30,001-$40,000</c:v>
                </c:pt>
                <c:pt idx="5">
                  <c:v>$40,001-$50,000</c:v>
                </c:pt>
                <c:pt idx="6">
                  <c:v>$50,001-$60,000</c:v>
                </c:pt>
                <c:pt idx="7">
                  <c:v>$60,001-$70,000</c:v>
                </c:pt>
                <c:pt idx="8">
                  <c:v>$70,001-$80,000</c:v>
                </c:pt>
                <c:pt idx="9">
                  <c:v>$80,001-$90,000</c:v>
                </c:pt>
                <c:pt idx="10">
                  <c:v>$90,001-$100,000</c:v>
                </c:pt>
                <c:pt idx="11">
                  <c:v>$100,000+</c:v>
                </c:pt>
              </c:strCache>
            </c:strRef>
          </c:cat>
          <c:val>
            <c:numRef>
              <c:f>Sheet1!$H$21:$S$21</c:f>
              <c:numCache>
                <c:ptCount val="12"/>
                <c:pt idx="0">
                  <c:v>361</c:v>
                </c:pt>
                <c:pt idx="1">
                  <c:v>129</c:v>
                </c:pt>
                <c:pt idx="2">
                  <c:v>41</c:v>
                </c:pt>
                <c:pt idx="3">
                  <c:v>22</c:v>
                </c:pt>
                <c:pt idx="4">
                  <c:v>18</c:v>
                </c:pt>
                <c:pt idx="5">
                  <c:v>11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36</c:v>
                </c:pt>
              </c:numCache>
            </c:numRef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Contracts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0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Value By Total Dollar Amount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2008 $ 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Sheet1!$H$1:$S$1</c:f>
              <c:strCache>
                <c:ptCount val="12"/>
                <c:pt idx="0">
                  <c:v>$0-100</c:v>
                </c:pt>
                <c:pt idx="1">
                  <c:v>$101-$10,000</c:v>
                </c:pt>
                <c:pt idx="2">
                  <c:v>$10,001-$20,000</c:v>
                </c:pt>
                <c:pt idx="3">
                  <c:v>$20,001-$30,000</c:v>
                </c:pt>
                <c:pt idx="4">
                  <c:v>$30,001-$40,000</c:v>
                </c:pt>
                <c:pt idx="5">
                  <c:v>$40,001-$50,000</c:v>
                </c:pt>
                <c:pt idx="6">
                  <c:v>$50,001-$60,000</c:v>
                </c:pt>
                <c:pt idx="7">
                  <c:v>$60,001-$70,000</c:v>
                </c:pt>
                <c:pt idx="8">
                  <c:v>$70,001-$80,000</c:v>
                </c:pt>
                <c:pt idx="9">
                  <c:v>$80,001-$90,000</c:v>
                </c:pt>
                <c:pt idx="10">
                  <c:v>$90,001-$100,000</c:v>
                </c:pt>
                <c:pt idx="11">
                  <c:v>$100,000+</c:v>
                </c:pt>
              </c:strCache>
            </c:strRef>
          </c:cat>
          <c:val>
            <c:numRef>
              <c:f>Sheet1!$H$3:$S$3</c:f>
              <c:numCache>
                <c:ptCount val="12"/>
                <c:pt idx="0">
                  <c:v>494</c:v>
                </c:pt>
                <c:pt idx="1">
                  <c:v>700338</c:v>
                </c:pt>
                <c:pt idx="2">
                  <c:v>927326</c:v>
                </c:pt>
                <c:pt idx="3">
                  <c:v>770813</c:v>
                </c:pt>
                <c:pt idx="4">
                  <c:v>461145</c:v>
                </c:pt>
                <c:pt idx="5">
                  <c:v>623442</c:v>
                </c:pt>
                <c:pt idx="6">
                  <c:v>583114</c:v>
                </c:pt>
                <c:pt idx="7">
                  <c:v>382585</c:v>
                </c:pt>
                <c:pt idx="8">
                  <c:v>75284</c:v>
                </c:pt>
                <c:pt idx="9">
                  <c:v>845146</c:v>
                </c:pt>
                <c:pt idx="10">
                  <c:v>93290</c:v>
                </c:pt>
                <c:pt idx="11">
                  <c:v>10694448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Amount of Contracts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4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Comparison of Contract Distribution By Total Dollar Value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2008 $ 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Sheet1!$H$1:$S$1</c:f>
              <c:strCache>
                <c:ptCount val="12"/>
                <c:pt idx="0">
                  <c:v>$0-100</c:v>
                </c:pt>
                <c:pt idx="1">
                  <c:v>$101-$10,000</c:v>
                </c:pt>
                <c:pt idx="2">
                  <c:v>$10,001-$20,000</c:v>
                </c:pt>
                <c:pt idx="3">
                  <c:v>$20,001-$30,000</c:v>
                </c:pt>
                <c:pt idx="4">
                  <c:v>$30,001-$40,000</c:v>
                </c:pt>
                <c:pt idx="5">
                  <c:v>$40,001-$50,000</c:v>
                </c:pt>
                <c:pt idx="6">
                  <c:v>$50,001-$60,000</c:v>
                </c:pt>
                <c:pt idx="7">
                  <c:v>$60,001-$70,000</c:v>
                </c:pt>
                <c:pt idx="8">
                  <c:v>$70,001-$80,000</c:v>
                </c:pt>
                <c:pt idx="9">
                  <c:v>$80,001-$90,000</c:v>
                </c:pt>
                <c:pt idx="10">
                  <c:v>$90,001-$100,000</c:v>
                </c:pt>
                <c:pt idx="11">
                  <c:v>$100,000+</c:v>
                </c:pt>
              </c:strCache>
            </c:strRef>
          </c:cat>
          <c:val>
            <c:numRef>
              <c:f>Sheet1!$H$3:$S$3</c:f>
              <c:numCache>
                <c:ptCount val="12"/>
                <c:pt idx="0">
                  <c:v>494</c:v>
                </c:pt>
                <c:pt idx="1">
                  <c:v>700338</c:v>
                </c:pt>
                <c:pt idx="2">
                  <c:v>927326</c:v>
                </c:pt>
                <c:pt idx="3">
                  <c:v>770813</c:v>
                </c:pt>
                <c:pt idx="4">
                  <c:v>461145</c:v>
                </c:pt>
                <c:pt idx="5">
                  <c:v>623442</c:v>
                </c:pt>
                <c:pt idx="6">
                  <c:v>583114</c:v>
                </c:pt>
                <c:pt idx="7">
                  <c:v>382585</c:v>
                </c:pt>
                <c:pt idx="8">
                  <c:v>75284</c:v>
                </c:pt>
                <c:pt idx="9">
                  <c:v>845146</c:v>
                </c:pt>
                <c:pt idx="10">
                  <c:v>93290</c:v>
                </c:pt>
                <c:pt idx="11">
                  <c:v>10694448</c:v>
                </c:pt>
              </c:numCache>
            </c:numRef>
          </c:val>
        </c:ser>
        <c:ser>
          <c:idx val="1"/>
          <c:order val="1"/>
          <c:tx>
            <c:strRef>
              <c:f>Sheet1!$G$22</c:f>
              <c:strCache>
                <c:ptCount val="1"/>
                <c:pt idx="0">
                  <c:v>2003 $ 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Sheet1!$H$1:$S$1</c:f>
              <c:strCache>
                <c:ptCount val="12"/>
                <c:pt idx="0">
                  <c:v>$0-100</c:v>
                </c:pt>
                <c:pt idx="1">
                  <c:v>$101-$10,000</c:v>
                </c:pt>
                <c:pt idx="2">
                  <c:v>$10,001-$20,000</c:v>
                </c:pt>
                <c:pt idx="3">
                  <c:v>$20,001-$30,000</c:v>
                </c:pt>
                <c:pt idx="4">
                  <c:v>$30,001-$40,000</c:v>
                </c:pt>
                <c:pt idx="5">
                  <c:v>$40,001-$50,000</c:v>
                </c:pt>
                <c:pt idx="6">
                  <c:v>$50,001-$60,000</c:v>
                </c:pt>
                <c:pt idx="7">
                  <c:v>$60,001-$70,000</c:v>
                </c:pt>
                <c:pt idx="8">
                  <c:v>$70,001-$80,000</c:v>
                </c:pt>
                <c:pt idx="9">
                  <c:v>$80,001-$90,000</c:v>
                </c:pt>
                <c:pt idx="10">
                  <c:v>$90,001-$100,000</c:v>
                </c:pt>
                <c:pt idx="11">
                  <c:v>$100,000+</c:v>
                </c:pt>
              </c:strCache>
            </c:strRef>
          </c:cat>
          <c:val>
            <c:numRef>
              <c:f>Sheet1!$H$22:$S$22</c:f>
              <c:numCache>
                <c:ptCount val="12"/>
                <c:pt idx="0">
                  <c:v>147</c:v>
                </c:pt>
                <c:pt idx="1">
                  <c:v>445094</c:v>
                </c:pt>
                <c:pt idx="2">
                  <c:v>572804</c:v>
                </c:pt>
                <c:pt idx="3">
                  <c:v>536243</c:v>
                </c:pt>
                <c:pt idx="4">
                  <c:v>611536</c:v>
                </c:pt>
                <c:pt idx="5">
                  <c:v>490699</c:v>
                </c:pt>
                <c:pt idx="6">
                  <c:v>393781</c:v>
                </c:pt>
                <c:pt idx="7">
                  <c:v>255042</c:v>
                </c:pt>
                <c:pt idx="8">
                  <c:v>145586</c:v>
                </c:pt>
                <c:pt idx="9">
                  <c:v>171756</c:v>
                </c:pt>
                <c:pt idx="10">
                  <c:v>742554</c:v>
                </c:pt>
                <c:pt idx="11">
                  <c:v>7733119</c:v>
                </c:pt>
              </c:numCache>
            </c:numRef>
          </c:val>
        </c:ser>
        <c:axId val="17944975"/>
        <c:axId val="27287048"/>
      </c:barChart>
      <c:catAx>
        <c:axId val="1794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Contract Dollar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Dollar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4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Distribution of Contracts by Percentage of Total Value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Sheet1!$G$4</c:f>
              <c:strCache>
                <c:ptCount val="1"/>
                <c:pt idx="0">
                  <c:v>%Value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Sheet1!$H$1:$S$1</c:f>
              <c:strCache>
                <c:ptCount val="12"/>
                <c:pt idx="0">
                  <c:v>$0-100</c:v>
                </c:pt>
                <c:pt idx="1">
                  <c:v>$101-$10,000</c:v>
                </c:pt>
                <c:pt idx="2">
                  <c:v>$10,001-$20,000</c:v>
                </c:pt>
                <c:pt idx="3">
                  <c:v>$20,001-$30,000</c:v>
                </c:pt>
                <c:pt idx="4">
                  <c:v>$30,001-$40,000</c:v>
                </c:pt>
                <c:pt idx="5">
                  <c:v>$40,001-$50,000</c:v>
                </c:pt>
                <c:pt idx="6">
                  <c:v>$50,001-$60,000</c:v>
                </c:pt>
                <c:pt idx="7">
                  <c:v>$60,001-$70,000</c:v>
                </c:pt>
                <c:pt idx="8">
                  <c:v>$70,001-$80,000</c:v>
                </c:pt>
                <c:pt idx="9">
                  <c:v>$80,001-$90,000</c:v>
                </c:pt>
                <c:pt idx="10">
                  <c:v>$90,001-$100,000</c:v>
                </c:pt>
                <c:pt idx="11">
                  <c:v>$100,000+</c:v>
                </c:pt>
              </c:strCache>
            </c:strRef>
          </c:cat>
          <c:val>
            <c:numRef>
              <c:f>Sheet1!$H$4:$S$4</c:f>
              <c:numCache>
                <c:ptCount val="12"/>
                <c:pt idx="0">
                  <c:v>3.057417874444721E-05</c:v>
                </c:pt>
                <c:pt idx="1">
                  <c:v>0.04334465423791229</c:v>
                </c:pt>
                <c:pt idx="2">
                  <c:v>0.05739317991573534</c:v>
                </c:pt>
                <c:pt idx="3">
                  <c:v>0.04770642599300322</c:v>
                </c:pt>
                <c:pt idx="4">
                  <c:v>0.028540748293741112</c:v>
                </c:pt>
                <c:pt idx="5">
                  <c:v>0.03858548005019364</c:v>
                </c:pt>
                <c:pt idx="6">
                  <c:v>0.036089537782165164</c:v>
                </c:pt>
                <c:pt idx="7">
                  <c:v>0.023678587398672745</c:v>
                </c:pt>
                <c:pt idx="8">
                  <c:v>0.004659405814973611</c:v>
                </c:pt>
                <c:pt idx="9">
                  <c:v>0.05230697341934126</c:v>
                </c:pt>
                <c:pt idx="10">
                  <c:v>0.005773816062893685</c:v>
                </c:pt>
                <c:pt idx="11">
                  <c:v>0.6618906168526235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81675"/>
    <xdr:graphicFrame>
      <xdr:nvGraphicFramePr>
        <xdr:cNvPr id="1" name="Shape 1025"/>
        <xdr:cNvGraphicFramePr/>
      </xdr:nvGraphicFramePr>
      <xdr:xfrm>
        <a:off x="0" y="0"/>
        <a:ext cx="8763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1"/>
  <sheetViews>
    <sheetView zoomScale="75" zoomScaleNormal="75" workbookViewId="0" topLeftCell="G1">
      <selection activeCell="G4" activeCellId="1" sqref="G1:S1 G4:S4"/>
    </sheetView>
  </sheetViews>
  <sheetFormatPr defaultColWidth="9.140625" defaultRowHeight="12.75"/>
  <cols>
    <col min="1" max="1" width="19.00390625" style="3" bestFit="1" customWidth="1"/>
    <col min="2" max="2" width="9.140625" style="3" customWidth="1"/>
    <col min="3" max="3" width="3.57421875" style="0" customWidth="1"/>
    <col min="4" max="4" width="10.140625" style="0" bestFit="1" customWidth="1"/>
    <col min="5" max="5" width="10.140625" style="0" customWidth="1"/>
    <col min="6" max="6" width="5.00390625" style="0" customWidth="1"/>
    <col min="7" max="7" width="10.140625" style="0" customWidth="1"/>
    <col min="8" max="8" width="8.00390625" style="0" bestFit="1" customWidth="1"/>
    <col min="9" max="9" width="13.8515625" style="0" bestFit="1" customWidth="1"/>
    <col min="10" max="10" width="17.28125" style="0" bestFit="1" customWidth="1"/>
    <col min="11" max="17" width="17.7109375" style="0" bestFit="1" customWidth="1"/>
    <col min="18" max="18" width="18.421875" style="0" bestFit="1" customWidth="1"/>
    <col min="19" max="19" width="11.00390625" style="0" bestFit="1" customWidth="1"/>
    <col min="20" max="20" width="11.140625" style="0" bestFit="1" customWidth="1"/>
  </cols>
  <sheetData>
    <row r="1" spans="1:19" s="4" customFormat="1" ht="12.75">
      <c r="A1" s="4">
        <v>2008</v>
      </c>
      <c r="B1" s="4">
        <v>2003</v>
      </c>
      <c r="D1" s="4">
        <v>2008</v>
      </c>
      <c r="E1" s="4">
        <v>2003</v>
      </c>
      <c r="H1" s="4" t="s">
        <v>66</v>
      </c>
      <c r="I1" s="2" t="s">
        <v>67</v>
      </c>
      <c r="J1" s="2" t="s">
        <v>54</v>
      </c>
      <c r="K1" s="2" t="s">
        <v>55</v>
      </c>
      <c r="L1" s="2" t="s">
        <v>56</v>
      </c>
      <c r="M1" s="2" t="s">
        <v>57</v>
      </c>
      <c r="N1" s="2" t="s">
        <v>58</v>
      </c>
      <c r="O1" s="2" t="s">
        <v>59</v>
      </c>
      <c r="P1" s="2" t="s">
        <v>60</v>
      </c>
      <c r="Q1" s="2" t="s">
        <v>61</v>
      </c>
      <c r="R1" s="2" t="s">
        <v>62</v>
      </c>
      <c r="S1" s="2" t="s">
        <v>63</v>
      </c>
    </row>
    <row r="2" spans="1:19" s="1" customFormat="1" ht="12.75">
      <c r="A2" s="2" t="s">
        <v>1</v>
      </c>
      <c r="B2" s="2"/>
      <c r="D2" s="3">
        <v>0</v>
      </c>
      <c r="E2" s="3">
        <v>0</v>
      </c>
      <c r="F2" s="3"/>
      <c r="G2" s="3" t="s">
        <v>69</v>
      </c>
      <c r="H2" s="6">
        <v>28</v>
      </c>
      <c r="I2" s="5">
        <v>207</v>
      </c>
      <c r="J2" s="5">
        <v>60</v>
      </c>
      <c r="K2" s="5">
        <v>31</v>
      </c>
      <c r="L2" s="5">
        <v>13</v>
      </c>
      <c r="M2" s="5">
        <v>14</v>
      </c>
      <c r="N2" s="5">
        <v>11</v>
      </c>
      <c r="O2" s="5">
        <v>6</v>
      </c>
      <c r="P2" s="5">
        <v>1</v>
      </c>
      <c r="Q2" s="5">
        <v>10</v>
      </c>
      <c r="R2" s="5">
        <v>1</v>
      </c>
      <c r="S2" s="5">
        <v>36</v>
      </c>
    </row>
    <row r="3" spans="1:20" ht="12.75">
      <c r="A3" s="3">
        <v>52641</v>
      </c>
      <c r="B3" s="3">
        <v>0</v>
      </c>
      <c r="D3" s="3">
        <v>0</v>
      </c>
      <c r="E3" s="3">
        <v>0</v>
      </c>
      <c r="F3" s="3"/>
      <c r="G3" s="3" t="s">
        <v>72</v>
      </c>
      <c r="H3" s="3">
        <f>SUM(D2:D29)</f>
        <v>494</v>
      </c>
      <c r="I3" s="3">
        <f>SUM(D30:D236)</f>
        <v>700338</v>
      </c>
      <c r="J3" s="3">
        <f>SUM(D237:D296)</f>
        <v>927326</v>
      </c>
      <c r="K3" s="3">
        <f>SUM(D297:D327)</f>
        <v>770813</v>
      </c>
      <c r="L3" s="3">
        <f>SUM(D328:D340)</f>
        <v>461145</v>
      </c>
      <c r="M3" s="3">
        <f>SUM(D341:D354)</f>
        <v>623442</v>
      </c>
      <c r="N3" s="3">
        <f>SUM(D355:D365)</f>
        <v>583114</v>
      </c>
      <c r="O3" s="3">
        <f>SUM(D366:D371)</f>
        <v>382585</v>
      </c>
      <c r="P3" s="3">
        <f>SUM(D372)</f>
        <v>75284</v>
      </c>
      <c r="Q3" s="3">
        <f>SUM(D373:D382)</f>
        <v>845146</v>
      </c>
      <c r="R3" s="3">
        <f>SUM(D383)</f>
        <v>93290</v>
      </c>
      <c r="S3" s="3">
        <f>SUM(D384:D419)</f>
        <v>10694448</v>
      </c>
      <c r="T3" s="3">
        <f>SUM(H3:S3)</f>
        <v>16157425</v>
      </c>
    </row>
    <row r="4" spans="1:19" ht="12.75">
      <c r="A4" s="3">
        <f>2890+842</f>
        <v>3732</v>
      </c>
      <c r="B4" s="3">
        <v>0</v>
      </c>
      <c r="D4" s="3">
        <v>0</v>
      </c>
      <c r="E4" s="3">
        <v>0</v>
      </c>
      <c r="F4" s="3"/>
      <c r="G4" s="3" t="s">
        <v>68</v>
      </c>
      <c r="H4" s="8">
        <f>(H3/T3)</f>
        <v>3.057417874444721E-05</v>
      </c>
      <c r="I4" s="8">
        <f>(I3/T3)</f>
        <v>0.04334465423791229</v>
      </c>
      <c r="J4" s="8">
        <f>(J3/T3)</f>
        <v>0.05739317991573534</v>
      </c>
      <c r="K4" s="8">
        <f>(K3/T3)</f>
        <v>0.04770642599300322</v>
      </c>
      <c r="L4" s="8">
        <f>(L3/T3)</f>
        <v>0.028540748293741112</v>
      </c>
      <c r="M4" s="8">
        <f>(M3/T3)</f>
        <v>0.03858548005019364</v>
      </c>
      <c r="N4" s="8">
        <f>(N3/T3)</f>
        <v>0.036089537782165164</v>
      </c>
      <c r="O4" s="8">
        <f>(O3/T3)</f>
        <v>0.023678587398672745</v>
      </c>
      <c r="P4" s="8">
        <f>(P3/T3)</f>
        <v>0.004659405814973611</v>
      </c>
      <c r="Q4" s="8">
        <f>(Q3/T3)</f>
        <v>0.05230697341934126</v>
      </c>
      <c r="R4" s="8">
        <f>(R3/T3)</f>
        <v>0.005773816062893685</v>
      </c>
      <c r="S4" s="8">
        <f>(S3/T3)</f>
        <v>0.6618906168526235</v>
      </c>
    </row>
    <row r="5" spans="1:8" ht="12.75">
      <c r="A5" s="3">
        <f>1187+38</f>
        <v>1225</v>
      </c>
      <c r="B5" s="3">
        <v>0</v>
      </c>
      <c r="D5" s="3">
        <v>0</v>
      </c>
      <c r="E5" s="3">
        <v>0</v>
      </c>
      <c r="F5" s="3"/>
      <c r="G5" s="3"/>
      <c r="H5" s="3"/>
    </row>
    <row r="6" spans="1:8" ht="12.75">
      <c r="A6" s="3">
        <v>18900</v>
      </c>
      <c r="B6" s="3">
        <v>0</v>
      </c>
      <c r="D6" s="3">
        <v>0</v>
      </c>
      <c r="E6" s="3">
        <v>0</v>
      </c>
      <c r="F6" s="3"/>
      <c r="G6" s="3"/>
      <c r="H6" s="3"/>
    </row>
    <row r="7" spans="1:12" ht="12.75">
      <c r="A7" s="3">
        <v>3300</v>
      </c>
      <c r="B7" s="3">
        <v>0</v>
      </c>
      <c r="D7" s="3">
        <v>0</v>
      </c>
      <c r="E7" s="3">
        <v>0</v>
      </c>
      <c r="F7" s="3"/>
      <c r="G7" s="3"/>
      <c r="H7" s="3"/>
      <c r="J7" s="1">
        <v>2008</v>
      </c>
      <c r="K7" t="s">
        <v>52</v>
      </c>
      <c r="L7" s="3">
        <f>AVERAGE(D2:D645)</f>
        <v>38654.12679425837</v>
      </c>
    </row>
    <row r="8" spans="1:8" ht="12.75">
      <c r="A8" s="3">
        <v>5920</v>
      </c>
      <c r="B8" s="3">
        <v>0</v>
      </c>
      <c r="D8" s="3">
        <v>0</v>
      </c>
      <c r="E8" s="3">
        <v>0</v>
      </c>
      <c r="F8" s="3"/>
      <c r="G8" s="3"/>
      <c r="H8" s="3"/>
    </row>
    <row r="9" spans="1:12" ht="12.75">
      <c r="A9" s="3">
        <f>16942+204847</f>
        <v>221789</v>
      </c>
      <c r="B9" s="3">
        <v>0</v>
      </c>
      <c r="D9" s="3">
        <v>0</v>
      </c>
      <c r="E9" s="3">
        <v>0</v>
      </c>
      <c r="F9" s="3"/>
      <c r="G9" s="3"/>
      <c r="H9" s="3"/>
      <c r="K9" t="s">
        <v>53</v>
      </c>
      <c r="L9" s="3">
        <f>MEDIAN(D2:D617)</f>
        <v>7668</v>
      </c>
    </row>
    <row r="10" spans="1:8" ht="12.75">
      <c r="A10" s="3">
        <v>53508</v>
      </c>
      <c r="B10" s="3">
        <v>0</v>
      </c>
      <c r="D10" s="3">
        <v>0</v>
      </c>
      <c r="E10" s="3">
        <v>0</v>
      </c>
      <c r="F10" s="3"/>
      <c r="G10" s="3"/>
      <c r="H10" s="3"/>
    </row>
    <row r="11" spans="1:12" ht="12.75">
      <c r="A11" s="3">
        <v>615</v>
      </c>
      <c r="B11" s="3">
        <v>0</v>
      </c>
      <c r="D11" s="3">
        <v>0</v>
      </c>
      <c r="E11" s="3">
        <v>0</v>
      </c>
      <c r="F11" s="3"/>
      <c r="G11" s="3"/>
      <c r="H11" s="3"/>
      <c r="K11" t="s">
        <v>64</v>
      </c>
      <c r="L11">
        <f>STDEVPA(D2:D617)</f>
        <v>142719.48083706928</v>
      </c>
    </row>
    <row r="12" spans="2:8" ht="12.75">
      <c r="B12" s="3">
        <v>1854</v>
      </c>
      <c r="D12" s="3">
        <v>0</v>
      </c>
      <c r="E12" s="3">
        <v>0</v>
      </c>
      <c r="F12" s="3"/>
      <c r="G12" s="3"/>
      <c r="H12" s="3"/>
    </row>
    <row r="13" spans="2:8" ht="12.75">
      <c r="B13" s="3">
        <v>677</v>
      </c>
      <c r="D13" s="3">
        <v>0</v>
      </c>
      <c r="E13" s="3">
        <v>0</v>
      </c>
      <c r="F13" s="3"/>
      <c r="G13" s="3"/>
      <c r="H13" s="3"/>
    </row>
    <row r="14" spans="2:8" ht="12.75">
      <c r="B14" s="3">
        <v>4562</v>
      </c>
      <c r="D14" s="3">
        <v>0</v>
      </c>
      <c r="E14" s="3">
        <v>0</v>
      </c>
      <c r="F14" s="3"/>
      <c r="G14" s="3"/>
      <c r="H14" s="3"/>
    </row>
    <row r="15" spans="2:8" ht="12.75">
      <c r="B15" s="3">
        <v>4726</v>
      </c>
      <c r="D15" s="3">
        <v>0</v>
      </c>
      <c r="E15" s="3">
        <v>0</v>
      </c>
      <c r="F15" s="3"/>
      <c r="G15" s="3"/>
      <c r="H15" s="3"/>
    </row>
    <row r="16" spans="1:8" ht="12.75">
      <c r="A16" s="2" t="s">
        <v>0</v>
      </c>
      <c r="D16" s="3">
        <v>0</v>
      </c>
      <c r="E16" s="3">
        <v>0</v>
      </c>
      <c r="F16" s="3"/>
      <c r="G16" s="3"/>
      <c r="H16" s="3"/>
    </row>
    <row r="17" spans="1:8" ht="12.75">
      <c r="A17" s="3">
        <v>16101</v>
      </c>
      <c r="B17" s="3">
        <v>0</v>
      </c>
      <c r="D17" s="3">
        <v>0</v>
      </c>
      <c r="E17" s="3">
        <v>0</v>
      </c>
      <c r="F17" s="3"/>
      <c r="G17" s="3"/>
      <c r="H17" s="3"/>
    </row>
    <row r="18" spans="1:8" ht="12.75">
      <c r="A18" s="3">
        <v>0</v>
      </c>
      <c r="B18" s="3">
        <v>2374</v>
      </c>
      <c r="D18" s="3">
        <v>0</v>
      </c>
      <c r="E18" s="3">
        <v>0</v>
      </c>
      <c r="F18" s="3"/>
      <c r="G18" s="3"/>
      <c r="H18" s="3"/>
    </row>
    <row r="19" spans="1:8" ht="12.75">
      <c r="A19" s="3">
        <v>24570</v>
      </c>
      <c r="D19" s="3">
        <v>0</v>
      </c>
      <c r="E19" s="3">
        <v>0</v>
      </c>
      <c r="F19" s="3"/>
      <c r="G19" s="3"/>
      <c r="H19" s="3"/>
    </row>
    <row r="20" spans="1:19" ht="12.75">
      <c r="A20" s="2" t="s">
        <v>2</v>
      </c>
      <c r="D20" s="3">
        <v>0</v>
      </c>
      <c r="E20" s="3">
        <v>0</v>
      </c>
      <c r="F20" s="3"/>
      <c r="G20" s="4"/>
      <c r="H20" s="4" t="s">
        <v>66</v>
      </c>
      <c r="I20" s="2" t="s">
        <v>67</v>
      </c>
      <c r="J20" s="2" t="s">
        <v>54</v>
      </c>
      <c r="K20" s="2" t="s">
        <v>55</v>
      </c>
      <c r="L20" s="2" t="s">
        <v>56</v>
      </c>
      <c r="M20" s="2" t="s">
        <v>57</v>
      </c>
      <c r="N20" s="2" t="s">
        <v>58</v>
      </c>
      <c r="O20" s="2" t="s">
        <v>59</v>
      </c>
      <c r="P20" s="2" t="s">
        <v>60</v>
      </c>
      <c r="Q20" s="2" t="s">
        <v>61</v>
      </c>
      <c r="R20" s="2" t="s">
        <v>62</v>
      </c>
      <c r="S20" s="2" t="s">
        <v>63</v>
      </c>
    </row>
    <row r="21" spans="1:19" ht="12.75">
      <c r="A21" s="3">
        <v>650</v>
      </c>
      <c r="B21" s="3">
        <v>0</v>
      </c>
      <c r="D21" s="3">
        <v>0</v>
      </c>
      <c r="E21" s="3">
        <v>0</v>
      </c>
      <c r="F21" s="3"/>
      <c r="G21" s="3" t="s">
        <v>70</v>
      </c>
      <c r="H21" s="6">
        <v>361</v>
      </c>
      <c r="I21" s="7">
        <v>129</v>
      </c>
      <c r="J21" s="7">
        <v>41</v>
      </c>
      <c r="K21" s="7">
        <v>22</v>
      </c>
      <c r="L21" s="7">
        <v>18</v>
      </c>
      <c r="M21" s="7">
        <v>11</v>
      </c>
      <c r="N21" s="7">
        <v>7</v>
      </c>
      <c r="O21" s="7">
        <v>4</v>
      </c>
      <c r="P21" s="7">
        <v>2</v>
      </c>
      <c r="Q21" s="7">
        <v>2</v>
      </c>
      <c r="R21" s="7">
        <v>8</v>
      </c>
      <c r="S21" s="7">
        <v>36</v>
      </c>
    </row>
    <row r="22" spans="1:20" ht="12.75">
      <c r="A22" s="3">
        <v>850</v>
      </c>
      <c r="B22" s="3">
        <v>0</v>
      </c>
      <c r="D22" s="3">
        <v>17</v>
      </c>
      <c r="E22" s="3">
        <v>0</v>
      </c>
      <c r="F22" s="3"/>
      <c r="G22" s="3" t="s">
        <v>71</v>
      </c>
      <c r="H22" s="3">
        <f>SUM(E2:E362)</f>
        <v>147</v>
      </c>
      <c r="I22" s="3">
        <f>SUM(E363:E491)</f>
        <v>445094</v>
      </c>
      <c r="J22" s="3">
        <f>SUM(E492:E532)</f>
        <v>572804</v>
      </c>
      <c r="K22" s="3">
        <f>SUM(E533:E553)</f>
        <v>536243</v>
      </c>
      <c r="L22" s="3">
        <f>SUM(E554:E571)</f>
        <v>611536</v>
      </c>
      <c r="M22" s="3">
        <f>SUM(E572:E582)</f>
        <v>490699</v>
      </c>
      <c r="N22" s="3">
        <f>SUM(E583:E589)</f>
        <v>393781</v>
      </c>
      <c r="O22" s="3">
        <f>SUM(E590:E593)</f>
        <v>255042</v>
      </c>
      <c r="P22" s="3">
        <f>SUM(E594:E595)</f>
        <v>145586</v>
      </c>
      <c r="Q22" s="3">
        <f>SUM(E596:E597)</f>
        <v>171756</v>
      </c>
      <c r="R22" s="3">
        <f>SUM(E598:E605)</f>
        <v>742554</v>
      </c>
      <c r="S22" s="3">
        <f>SUM(E606:E641)</f>
        <v>7733119</v>
      </c>
      <c r="T22" s="3">
        <f>SUM(H22:S22)</f>
        <v>12098361</v>
      </c>
    </row>
    <row r="23" spans="1:19" ht="12.75">
      <c r="A23" s="3">
        <v>2277</v>
      </c>
      <c r="B23" s="3">
        <v>0</v>
      </c>
      <c r="D23" s="3">
        <v>30</v>
      </c>
      <c r="E23" s="3">
        <v>0</v>
      </c>
      <c r="F23" s="3"/>
      <c r="G23" s="3" t="s">
        <v>68</v>
      </c>
      <c r="H23" s="8">
        <f>(H22/T22)</f>
        <v>1.2150406158321775E-05</v>
      </c>
      <c r="I23" s="8">
        <f>(I22/T22)</f>
        <v>0.0367896114192658</v>
      </c>
      <c r="J23" s="8">
        <f>(J22/T22)</f>
        <v>0.047345586728648616</v>
      </c>
      <c r="K23" s="8">
        <f>(K22/T22)</f>
        <v>0.04432360713984316</v>
      </c>
      <c r="L23" s="8">
        <f>(L22/T22)</f>
        <v>0.050547012111805886</v>
      </c>
      <c r="M23" s="8">
        <f>(M22/T22)</f>
        <v>0.04055913028219277</v>
      </c>
      <c r="N23" s="8">
        <f>(N22/T22)</f>
        <v>0.03254829311176944</v>
      </c>
      <c r="O23" s="8">
        <f>(O22/T22)</f>
        <v>0.021080706717215663</v>
      </c>
      <c r="P23" s="8">
        <f>(P22/T22)</f>
        <v>0.01203353082289411</v>
      </c>
      <c r="Q23" s="8">
        <f>(Q22/T22)</f>
        <v>0.01419663374237221</v>
      </c>
      <c r="R23" s="8">
        <f>(R22/T22)</f>
        <v>0.061376412887663045</v>
      </c>
      <c r="S23" s="8">
        <f>(S22/T22)</f>
        <v>0.639187324630171</v>
      </c>
    </row>
    <row r="24" spans="1:8" ht="12.75">
      <c r="A24" s="3">
        <v>53476</v>
      </c>
      <c r="B24" s="3">
        <v>0</v>
      </c>
      <c r="D24" s="3">
        <v>56</v>
      </c>
      <c r="E24" s="3">
        <v>0</v>
      </c>
      <c r="F24" s="3"/>
      <c r="G24" s="3"/>
      <c r="H24" s="3"/>
    </row>
    <row r="25" spans="1:8" ht="12.75">
      <c r="A25" s="3">
        <v>63900</v>
      </c>
      <c r="B25" s="3">
        <v>0</v>
      </c>
      <c r="D25" s="3">
        <v>57</v>
      </c>
      <c r="E25" s="3">
        <v>0</v>
      </c>
      <c r="F25" s="3"/>
      <c r="G25" s="3"/>
      <c r="H25" s="3"/>
    </row>
    <row r="26" spans="1:12" ht="12.75">
      <c r="A26" s="3">
        <v>6512</v>
      </c>
      <c r="B26" s="3">
        <v>0</v>
      </c>
      <c r="D26" s="3">
        <v>64</v>
      </c>
      <c r="E26" s="3">
        <v>0</v>
      </c>
      <c r="F26" s="3"/>
      <c r="G26" s="3"/>
      <c r="H26" s="3"/>
      <c r="J26" s="1">
        <v>2003</v>
      </c>
      <c r="K26" t="s">
        <v>52</v>
      </c>
      <c r="L26" s="3">
        <f>AVERAGE(E2:E641)</f>
        <v>18903.6890625</v>
      </c>
    </row>
    <row r="27" spans="1:8" ht="12.75">
      <c r="A27" s="3">
        <v>7620</v>
      </c>
      <c r="B27" s="3">
        <v>0</v>
      </c>
      <c r="D27" s="3">
        <v>72</v>
      </c>
      <c r="E27" s="3">
        <v>0</v>
      </c>
      <c r="F27" s="3"/>
      <c r="G27" s="3"/>
      <c r="H27" s="3"/>
    </row>
    <row r="28" spans="1:12" ht="12.75">
      <c r="A28" s="3">
        <v>9650</v>
      </c>
      <c r="B28" s="3">
        <v>0</v>
      </c>
      <c r="D28" s="3">
        <v>98</v>
      </c>
      <c r="E28" s="3">
        <v>0</v>
      </c>
      <c r="F28" s="3"/>
      <c r="G28" s="3"/>
      <c r="H28" s="3"/>
      <c r="K28" t="s">
        <v>53</v>
      </c>
      <c r="L28" s="3">
        <f>MEDIAN(E2:E641)</f>
        <v>0</v>
      </c>
    </row>
    <row r="29" spans="2:8" ht="12.75">
      <c r="B29" s="3">
        <v>2836</v>
      </c>
      <c r="D29" s="3">
        <v>100</v>
      </c>
      <c r="E29" s="3">
        <v>0</v>
      </c>
      <c r="F29" s="3"/>
      <c r="G29" s="3"/>
      <c r="H29" s="3"/>
    </row>
    <row r="30" spans="2:12" ht="12.75">
      <c r="B30" s="3">
        <v>586</v>
      </c>
      <c r="D30" s="3">
        <v>105</v>
      </c>
      <c r="E30" s="3">
        <v>0</v>
      </c>
      <c r="F30" s="3"/>
      <c r="G30" s="3"/>
      <c r="H30" s="3"/>
      <c r="K30" t="s">
        <v>64</v>
      </c>
      <c r="L30">
        <f>STDEVPA(E2:E641)</f>
        <v>58689.328699292775</v>
      </c>
    </row>
    <row r="31" spans="2:8" ht="12.75">
      <c r="B31" s="3">
        <v>6422</v>
      </c>
      <c r="D31" s="3">
        <v>124</v>
      </c>
      <c r="E31" s="3">
        <v>0</v>
      </c>
      <c r="F31" s="3"/>
      <c r="G31" s="3"/>
      <c r="H31" s="3"/>
    </row>
    <row r="32" spans="2:8" ht="12.75">
      <c r="B32" s="3">
        <v>6393</v>
      </c>
      <c r="D32" s="3">
        <v>150</v>
      </c>
      <c r="E32" s="3">
        <v>0</v>
      </c>
      <c r="F32" s="3"/>
      <c r="G32" s="3"/>
      <c r="H32" s="3"/>
    </row>
    <row r="33" spans="2:8" ht="12.75">
      <c r="B33" s="3">
        <v>91074</v>
      </c>
      <c r="D33" s="3">
        <v>155</v>
      </c>
      <c r="E33" s="3">
        <v>0</v>
      </c>
      <c r="F33" s="3"/>
      <c r="G33" s="3"/>
      <c r="H33" s="3"/>
    </row>
    <row r="34" spans="1:8" ht="12.75">
      <c r="A34" s="2" t="s">
        <v>3</v>
      </c>
      <c r="D34" s="3">
        <v>157</v>
      </c>
      <c r="E34" s="3">
        <v>0</v>
      </c>
      <c r="F34" s="3"/>
      <c r="G34" s="3"/>
      <c r="H34" s="3"/>
    </row>
    <row r="35" spans="1:8" ht="12.75">
      <c r="A35" s="3">
        <v>150</v>
      </c>
      <c r="B35" s="3">
        <v>182911</v>
      </c>
      <c r="D35" s="3">
        <v>162</v>
      </c>
      <c r="E35" s="3">
        <v>0</v>
      </c>
      <c r="F35" s="3"/>
      <c r="G35" s="3"/>
      <c r="H35" s="3"/>
    </row>
    <row r="36" spans="1:8" ht="12.75">
      <c r="A36" s="3">
        <v>15870</v>
      </c>
      <c r="B36" s="3">
        <v>54967</v>
      </c>
      <c r="D36" s="3">
        <v>174</v>
      </c>
      <c r="E36" s="3">
        <v>0</v>
      </c>
      <c r="F36" s="3"/>
      <c r="G36" s="3"/>
      <c r="H36" s="3"/>
    </row>
    <row r="37" spans="1:8" ht="12.75">
      <c r="A37" s="3">
        <v>470</v>
      </c>
      <c r="D37" s="3">
        <v>194</v>
      </c>
      <c r="E37" s="3">
        <v>0</v>
      </c>
      <c r="F37" s="3"/>
      <c r="G37" s="3"/>
      <c r="H37" s="3"/>
    </row>
    <row r="38" spans="1:8" ht="12.75">
      <c r="A38" s="3">
        <v>2321</v>
      </c>
      <c r="D38" s="3">
        <v>200</v>
      </c>
      <c r="E38" s="3">
        <v>0</v>
      </c>
      <c r="F38" s="3"/>
      <c r="G38" s="3"/>
      <c r="H38" s="3"/>
    </row>
    <row r="39" spans="1:8" ht="12.75">
      <c r="A39" s="3">
        <v>245</v>
      </c>
      <c r="D39" s="3">
        <v>203</v>
      </c>
      <c r="E39" s="3">
        <v>0</v>
      </c>
      <c r="F39" s="3"/>
      <c r="G39" s="3"/>
      <c r="H39" s="3"/>
    </row>
    <row r="40" spans="1:8" ht="12.75">
      <c r="A40" s="3">
        <v>0</v>
      </c>
      <c r="D40" s="3">
        <v>210</v>
      </c>
      <c r="E40" s="3">
        <v>0</v>
      </c>
      <c r="F40" s="3"/>
      <c r="G40" s="3"/>
      <c r="H40" s="3"/>
    </row>
    <row r="41" spans="1:8" ht="12.75">
      <c r="A41" s="3">
        <v>623</v>
      </c>
      <c r="D41" s="3">
        <v>210</v>
      </c>
      <c r="E41" s="3">
        <v>0</v>
      </c>
      <c r="F41" s="3"/>
      <c r="G41" s="3"/>
      <c r="H41" s="3"/>
    </row>
    <row r="42" spans="1:8" ht="12.75">
      <c r="A42" s="3">
        <v>48089</v>
      </c>
      <c r="D42" s="3">
        <v>241</v>
      </c>
      <c r="E42" s="3">
        <v>0</v>
      </c>
      <c r="F42" s="3"/>
      <c r="G42" s="3"/>
      <c r="H42" s="3"/>
    </row>
    <row r="43" spans="1:8" ht="12.75">
      <c r="A43" s="2" t="s">
        <v>4</v>
      </c>
      <c r="D43" s="3">
        <v>245</v>
      </c>
      <c r="E43" s="3">
        <v>0</v>
      </c>
      <c r="F43" s="3"/>
      <c r="G43" s="3"/>
      <c r="H43" s="3"/>
    </row>
    <row r="44" spans="1:8" ht="12.75">
      <c r="A44" s="3">
        <v>200</v>
      </c>
      <c r="B44" s="3">
        <v>0</v>
      </c>
      <c r="D44" s="3">
        <v>252</v>
      </c>
      <c r="E44" s="3">
        <v>0</v>
      </c>
      <c r="F44" s="3"/>
      <c r="G44" s="3"/>
      <c r="H44" s="3"/>
    </row>
    <row r="45" spans="1:8" ht="12.75">
      <c r="A45" s="3">
        <v>591</v>
      </c>
      <c r="B45" s="3">
        <v>0</v>
      </c>
      <c r="D45" s="3">
        <v>264</v>
      </c>
      <c r="E45" s="3">
        <v>0</v>
      </c>
      <c r="F45" s="3"/>
      <c r="G45" s="3"/>
      <c r="H45" s="3"/>
    </row>
    <row r="46" spans="1:8" ht="12.75">
      <c r="A46" s="3">
        <v>817269</v>
      </c>
      <c r="B46" s="3">
        <v>793</v>
      </c>
      <c r="D46" s="3">
        <v>285</v>
      </c>
      <c r="E46" s="3">
        <v>0</v>
      </c>
      <c r="F46" s="3"/>
      <c r="G46" s="3"/>
      <c r="H46" s="3"/>
    </row>
    <row r="47" spans="1:8" ht="12.75">
      <c r="A47" s="3">
        <v>500</v>
      </c>
      <c r="B47" s="3">
        <v>18193</v>
      </c>
      <c r="D47" s="3">
        <v>288</v>
      </c>
      <c r="E47" s="3">
        <v>0</v>
      </c>
      <c r="F47" s="3"/>
      <c r="G47" s="3"/>
      <c r="H47" s="3"/>
    </row>
    <row r="48" spans="1:8" ht="12.75">
      <c r="A48" s="3">
        <v>18340</v>
      </c>
      <c r="B48" s="3">
        <v>1267</v>
      </c>
      <c r="D48" s="3">
        <v>300</v>
      </c>
      <c r="E48" s="3">
        <v>0</v>
      </c>
      <c r="F48" s="3"/>
      <c r="G48" s="3"/>
      <c r="H48" s="3"/>
    </row>
    <row r="49" spans="2:8" ht="12.75">
      <c r="B49" s="3">
        <v>404458</v>
      </c>
      <c r="D49" s="3">
        <v>322</v>
      </c>
      <c r="E49" s="3">
        <v>0</v>
      </c>
      <c r="F49" s="3"/>
      <c r="G49" s="3"/>
      <c r="H49" s="3"/>
    </row>
    <row r="50" spans="2:8" ht="12.75">
      <c r="B50" s="3">
        <v>2181</v>
      </c>
      <c r="D50" s="3">
        <v>330</v>
      </c>
      <c r="E50" s="3">
        <v>0</v>
      </c>
      <c r="F50" s="3"/>
      <c r="G50" s="3"/>
      <c r="H50" s="3"/>
    </row>
    <row r="51" spans="2:8" ht="12.75">
      <c r="B51" s="3">
        <v>9522</v>
      </c>
      <c r="D51" s="3">
        <v>333</v>
      </c>
      <c r="E51" s="3">
        <v>0</v>
      </c>
      <c r="F51" s="3"/>
      <c r="G51" s="3"/>
      <c r="H51" s="3"/>
    </row>
    <row r="52" spans="1:8" ht="12.75">
      <c r="A52" s="2" t="s">
        <v>5</v>
      </c>
      <c r="D52" s="3">
        <v>347</v>
      </c>
      <c r="E52" s="3">
        <v>0</v>
      </c>
      <c r="F52" s="3"/>
      <c r="G52" s="3"/>
      <c r="H52" s="3"/>
    </row>
    <row r="53" spans="1:8" ht="12.75">
      <c r="A53" s="3">
        <v>45997</v>
      </c>
      <c r="B53" s="3">
        <v>6566</v>
      </c>
      <c r="D53" s="3">
        <v>363</v>
      </c>
      <c r="E53" s="3">
        <v>0</v>
      </c>
      <c r="F53" s="3"/>
      <c r="G53" s="3"/>
      <c r="H53" s="3"/>
    </row>
    <row r="54" spans="2:8" ht="12.75">
      <c r="B54" s="3">
        <v>45473</v>
      </c>
      <c r="D54" s="3">
        <v>363</v>
      </c>
      <c r="E54" s="3">
        <v>0</v>
      </c>
      <c r="F54" s="3"/>
      <c r="G54" s="3"/>
      <c r="H54" s="3"/>
    </row>
    <row r="55" spans="1:8" ht="12.75">
      <c r="A55" s="2" t="s">
        <v>6</v>
      </c>
      <c r="D55" s="3">
        <v>384</v>
      </c>
      <c r="E55" s="3">
        <v>0</v>
      </c>
      <c r="F55" s="3"/>
      <c r="G55" s="3"/>
      <c r="H55" s="3"/>
    </row>
    <row r="56" spans="1:8" ht="12.75">
      <c r="A56" s="2" t="s">
        <v>7</v>
      </c>
      <c r="D56" s="3">
        <v>396</v>
      </c>
      <c r="E56" s="3">
        <v>0</v>
      </c>
      <c r="F56" s="3"/>
      <c r="G56" s="3"/>
      <c r="H56" s="3"/>
    </row>
    <row r="57" spans="1:8" ht="12.75">
      <c r="A57" s="3">
        <v>3705</v>
      </c>
      <c r="B57" s="3">
        <v>0</v>
      </c>
      <c r="D57" s="3">
        <v>400</v>
      </c>
      <c r="E57" s="3">
        <v>0</v>
      </c>
      <c r="F57" s="3"/>
      <c r="G57" s="3"/>
      <c r="H57" s="3"/>
    </row>
    <row r="58" spans="1:8" ht="12.75">
      <c r="A58" s="3">
        <v>172079</v>
      </c>
      <c r="B58" s="3">
        <v>0</v>
      </c>
      <c r="D58" s="3">
        <v>400</v>
      </c>
      <c r="E58" s="3">
        <v>0</v>
      </c>
      <c r="F58" s="3"/>
      <c r="G58" s="3"/>
      <c r="H58" s="3"/>
    </row>
    <row r="59" spans="1:8" ht="12.75">
      <c r="A59" s="3">
        <v>25689</v>
      </c>
      <c r="B59" s="3">
        <v>0</v>
      </c>
      <c r="D59" s="3">
        <v>409</v>
      </c>
      <c r="E59" s="3">
        <v>0</v>
      </c>
      <c r="F59" s="3"/>
      <c r="G59" s="3"/>
      <c r="H59" s="3"/>
    </row>
    <row r="60" spans="1:8" ht="12.75">
      <c r="A60" s="3">
        <v>1507</v>
      </c>
      <c r="B60" s="3">
        <v>0</v>
      </c>
      <c r="D60" s="3">
        <v>414</v>
      </c>
      <c r="E60" s="3">
        <v>0</v>
      </c>
      <c r="F60" s="3"/>
      <c r="G60" s="3"/>
      <c r="H60" s="3"/>
    </row>
    <row r="61" spans="1:8" ht="12.75">
      <c r="A61" s="3">
        <v>0</v>
      </c>
      <c r="B61" s="3">
        <v>0</v>
      </c>
      <c r="D61" s="3">
        <v>420</v>
      </c>
      <c r="E61" s="3">
        <v>0</v>
      </c>
      <c r="F61" s="3"/>
      <c r="G61" s="3"/>
      <c r="H61" s="3"/>
    </row>
    <row r="62" spans="1:8" ht="12.75">
      <c r="A62" s="3">
        <v>25605</v>
      </c>
      <c r="B62" s="3">
        <v>0</v>
      </c>
      <c r="D62" s="3">
        <v>450</v>
      </c>
      <c r="E62" s="3">
        <v>0</v>
      </c>
      <c r="F62" s="3"/>
      <c r="G62" s="3"/>
      <c r="H62" s="3"/>
    </row>
    <row r="63" spans="1:8" ht="12.75">
      <c r="A63" s="3">
        <v>3637</v>
      </c>
      <c r="B63" s="3">
        <v>0</v>
      </c>
      <c r="D63" s="3">
        <v>464</v>
      </c>
      <c r="E63" s="3">
        <v>0</v>
      </c>
      <c r="F63" s="3"/>
      <c r="G63" s="3"/>
      <c r="H63" s="3"/>
    </row>
    <row r="64" spans="1:8" ht="12.75">
      <c r="A64" s="3">
        <v>0</v>
      </c>
      <c r="B64" s="3">
        <v>0</v>
      </c>
      <c r="D64" s="3">
        <v>470</v>
      </c>
      <c r="E64" s="3">
        <v>0</v>
      </c>
      <c r="F64" s="3"/>
      <c r="G64" s="3"/>
      <c r="H64" s="3"/>
    </row>
    <row r="65" spans="1:8" ht="12.75">
      <c r="A65" s="3">
        <v>25086</v>
      </c>
      <c r="B65" s="3">
        <v>0</v>
      </c>
      <c r="D65" s="3">
        <v>477</v>
      </c>
      <c r="E65" s="3">
        <v>0</v>
      </c>
      <c r="F65" s="3"/>
      <c r="G65" s="3"/>
      <c r="H65" s="3"/>
    </row>
    <row r="66" spans="1:8" ht="12.75">
      <c r="A66" s="3">
        <v>5169</v>
      </c>
      <c r="B66" s="3">
        <v>26058</v>
      </c>
      <c r="D66" s="3">
        <v>492</v>
      </c>
      <c r="E66" s="3">
        <v>0</v>
      </c>
      <c r="F66" s="3"/>
      <c r="G66" s="3"/>
      <c r="H66" s="3"/>
    </row>
    <row r="67" spans="1:8" ht="12.75">
      <c r="A67" s="3">
        <v>5554</v>
      </c>
      <c r="B67" s="3">
        <v>14741</v>
      </c>
      <c r="D67" s="3">
        <v>500</v>
      </c>
      <c r="E67" s="3">
        <v>0</v>
      </c>
      <c r="F67" s="3"/>
      <c r="G67" s="3"/>
      <c r="H67" s="3"/>
    </row>
    <row r="68" spans="1:8" ht="12.75">
      <c r="A68" s="3">
        <v>138415</v>
      </c>
      <c r="B68" s="3">
        <v>25804</v>
      </c>
      <c r="D68" s="3">
        <v>500</v>
      </c>
      <c r="E68" s="3">
        <v>0</v>
      </c>
      <c r="F68" s="3"/>
      <c r="G68" s="3"/>
      <c r="H68" s="3"/>
    </row>
    <row r="69" spans="1:8" ht="12.75">
      <c r="A69" s="3">
        <v>41270</v>
      </c>
      <c r="B69" s="3">
        <v>2329</v>
      </c>
      <c r="D69" s="3">
        <v>501</v>
      </c>
      <c r="E69" s="3">
        <v>0</v>
      </c>
      <c r="F69" s="3"/>
      <c r="G69" s="3"/>
      <c r="H69" s="3"/>
    </row>
    <row r="70" spans="1:8" ht="12.75">
      <c r="A70" s="3">
        <v>17606</v>
      </c>
      <c r="B70" s="3">
        <v>1327</v>
      </c>
      <c r="D70" s="3">
        <v>507</v>
      </c>
      <c r="E70" s="3">
        <v>0</v>
      </c>
      <c r="F70" s="3"/>
      <c r="G70" s="3"/>
      <c r="H70" s="3"/>
    </row>
    <row r="71" spans="1:8" ht="12.75">
      <c r="A71" s="3">
        <f>1167+8380</f>
        <v>9547</v>
      </c>
      <c r="B71" s="3">
        <v>1110</v>
      </c>
      <c r="D71" s="3">
        <v>523</v>
      </c>
      <c r="E71" s="3">
        <v>0</v>
      </c>
      <c r="F71" s="3"/>
      <c r="G71" s="3"/>
      <c r="H71" s="3"/>
    </row>
    <row r="72" spans="1:8" ht="12.75">
      <c r="A72" s="3">
        <v>13263</v>
      </c>
      <c r="B72" s="3">
        <v>14881</v>
      </c>
      <c r="D72" s="3">
        <v>537</v>
      </c>
      <c r="E72" s="3">
        <v>0</v>
      </c>
      <c r="F72" s="3"/>
      <c r="G72" s="3"/>
      <c r="H72" s="3"/>
    </row>
    <row r="73" spans="2:8" ht="12.75">
      <c r="B73" s="3">
        <v>121748</v>
      </c>
      <c r="D73" s="3">
        <v>581</v>
      </c>
      <c r="E73" s="3">
        <v>0</v>
      </c>
      <c r="F73" s="3"/>
      <c r="G73" s="3"/>
      <c r="H73" s="3"/>
    </row>
    <row r="74" spans="2:8" ht="12.75">
      <c r="B74" s="3">
        <v>1967</v>
      </c>
      <c r="D74" s="3">
        <v>585</v>
      </c>
      <c r="E74" s="3">
        <v>0</v>
      </c>
      <c r="F74" s="3"/>
      <c r="G74" s="3"/>
      <c r="H74" s="3"/>
    </row>
    <row r="75" spans="2:8" ht="12.75">
      <c r="B75" s="3">
        <v>8847</v>
      </c>
      <c r="D75" s="3">
        <v>591</v>
      </c>
      <c r="E75" s="3">
        <v>0</v>
      </c>
      <c r="F75" s="3"/>
      <c r="G75" s="3"/>
      <c r="H75" s="3"/>
    </row>
    <row r="76" spans="2:8" ht="12.75">
      <c r="B76" s="3">
        <v>17742</v>
      </c>
      <c r="D76" s="3">
        <v>610</v>
      </c>
      <c r="E76" s="3">
        <v>0</v>
      </c>
      <c r="F76" s="3"/>
      <c r="G76" s="3"/>
      <c r="H76" s="3"/>
    </row>
    <row r="77" spans="1:8" ht="12.75">
      <c r="A77" s="2" t="s">
        <v>8</v>
      </c>
      <c r="D77" s="3">
        <v>615</v>
      </c>
      <c r="E77" s="3">
        <v>0</v>
      </c>
      <c r="F77" s="3"/>
      <c r="G77" s="3"/>
      <c r="H77" s="3"/>
    </row>
    <row r="78" spans="1:8" ht="12.75">
      <c r="A78" s="3">
        <v>10350</v>
      </c>
      <c r="B78" s="3">
        <v>0</v>
      </c>
      <c r="D78" s="3">
        <v>623</v>
      </c>
      <c r="E78" s="3">
        <v>0</v>
      </c>
      <c r="F78" s="3"/>
      <c r="G78" s="3"/>
      <c r="H78" s="3"/>
    </row>
    <row r="79" spans="1:8" ht="12.75">
      <c r="A79" s="3">
        <v>1050</v>
      </c>
      <c r="B79" s="3">
        <v>0</v>
      </c>
      <c r="D79" s="3">
        <v>639</v>
      </c>
      <c r="E79" s="3">
        <v>0</v>
      </c>
      <c r="F79" s="3"/>
      <c r="G79" s="3"/>
      <c r="H79" s="3"/>
    </row>
    <row r="80" spans="1:8" ht="12.75">
      <c r="A80" s="3">
        <v>18871</v>
      </c>
      <c r="B80" s="3">
        <v>0</v>
      </c>
      <c r="D80" s="3">
        <v>650</v>
      </c>
      <c r="E80" s="3">
        <v>0</v>
      </c>
      <c r="F80" s="3"/>
      <c r="G80" s="3"/>
      <c r="H80" s="3"/>
    </row>
    <row r="81" spans="1:8" ht="12.75">
      <c r="A81" s="3">
        <v>222666</v>
      </c>
      <c r="B81" s="3">
        <v>0</v>
      </c>
      <c r="D81" s="3">
        <v>683</v>
      </c>
      <c r="E81" s="3">
        <v>0</v>
      </c>
      <c r="F81" s="3"/>
      <c r="G81" s="3"/>
      <c r="H81" s="3"/>
    </row>
    <row r="82" spans="1:8" ht="12.75">
      <c r="A82" s="3">
        <v>40107</v>
      </c>
      <c r="B82" s="3">
        <v>0</v>
      </c>
      <c r="D82" s="3">
        <v>687</v>
      </c>
      <c r="E82" s="3">
        <v>0</v>
      </c>
      <c r="F82" s="3"/>
      <c r="G82" s="3"/>
      <c r="H82" s="3"/>
    </row>
    <row r="83" spans="1:8" ht="12.75">
      <c r="A83" s="3">
        <v>51097</v>
      </c>
      <c r="B83" s="3">
        <v>0</v>
      </c>
      <c r="D83" s="3">
        <v>696</v>
      </c>
      <c r="E83" s="3">
        <v>0</v>
      </c>
      <c r="F83" s="3"/>
      <c r="G83" s="3"/>
      <c r="H83" s="3"/>
    </row>
    <row r="84" spans="1:8" ht="12.75">
      <c r="A84" s="3">
        <v>86010</v>
      </c>
      <c r="B84" s="3">
        <v>0</v>
      </c>
      <c r="D84" s="3">
        <v>715</v>
      </c>
      <c r="E84" s="3">
        <v>0</v>
      </c>
      <c r="F84" s="3"/>
      <c r="G84" s="3"/>
      <c r="H84" s="3"/>
    </row>
    <row r="85" spans="1:8" ht="12.75">
      <c r="A85" s="3">
        <v>108381</v>
      </c>
      <c r="B85" s="3">
        <v>0</v>
      </c>
      <c r="D85" s="3">
        <v>736</v>
      </c>
      <c r="E85" s="3">
        <v>0</v>
      </c>
      <c r="F85" s="3"/>
      <c r="G85" s="3"/>
      <c r="H85" s="3"/>
    </row>
    <row r="86" spans="1:8" ht="12.75">
      <c r="A86" s="3">
        <v>11668</v>
      </c>
      <c r="B86" s="3">
        <v>21581</v>
      </c>
      <c r="D86" s="3">
        <v>741</v>
      </c>
      <c r="E86" s="3">
        <v>0</v>
      </c>
      <c r="F86" s="3"/>
      <c r="G86" s="3"/>
      <c r="H86" s="3"/>
    </row>
    <row r="87" spans="1:8" ht="12.75">
      <c r="A87" s="3">
        <v>1186</v>
      </c>
      <c r="B87" s="3">
        <v>750</v>
      </c>
      <c r="D87" s="3">
        <v>790</v>
      </c>
      <c r="E87" s="3">
        <v>0</v>
      </c>
      <c r="F87" s="3"/>
      <c r="G87" s="3"/>
      <c r="H87" s="3"/>
    </row>
    <row r="88" spans="1:8" ht="12.75">
      <c r="A88" s="3">
        <v>5031</v>
      </c>
      <c r="B88" s="3">
        <v>3380</v>
      </c>
      <c r="D88" s="3">
        <v>800</v>
      </c>
      <c r="E88" s="3">
        <v>0</v>
      </c>
      <c r="F88" s="3"/>
      <c r="G88" s="3"/>
      <c r="H88" s="3"/>
    </row>
    <row r="89" spans="1:8" ht="12.75">
      <c r="A89" s="3">
        <v>100</v>
      </c>
      <c r="B89" s="3">
        <v>3097</v>
      </c>
      <c r="D89" s="3">
        <v>822</v>
      </c>
      <c r="E89" s="3">
        <v>0</v>
      </c>
      <c r="F89" s="3"/>
      <c r="G89" s="3"/>
      <c r="H89" s="3"/>
    </row>
    <row r="90" spans="1:8" ht="12.75">
      <c r="A90" s="3">
        <v>5793</v>
      </c>
      <c r="B90" s="3">
        <v>88509</v>
      </c>
      <c r="D90" s="3">
        <v>834</v>
      </c>
      <c r="E90" s="3">
        <v>0</v>
      </c>
      <c r="F90" s="3"/>
      <c r="G90" s="3"/>
      <c r="H90" s="3"/>
    </row>
    <row r="91" spans="1:8" ht="12.75">
      <c r="A91" s="3">
        <v>15476</v>
      </c>
      <c r="B91" s="3">
        <v>3540</v>
      </c>
      <c r="D91" s="3">
        <v>840</v>
      </c>
      <c r="E91" s="3">
        <v>0</v>
      </c>
      <c r="F91" s="3"/>
      <c r="G91" s="3"/>
      <c r="H91" s="3"/>
    </row>
    <row r="92" spans="1:8" ht="12.75">
      <c r="A92" s="3">
        <v>6485</v>
      </c>
      <c r="B92" s="3">
        <v>90498</v>
      </c>
      <c r="D92" s="3">
        <v>847</v>
      </c>
      <c r="E92" s="3">
        <v>0</v>
      </c>
      <c r="F92" s="3"/>
      <c r="G92" s="3"/>
      <c r="H92" s="3"/>
    </row>
    <row r="93" spans="2:8" ht="12.75">
      <c r="B93" s="3">
        <v>179275</v>
      </c>
      <c r="D93" s="3">
        <v>850</v>
      </c>
      <c r="E93" s="3">
        <v>0</v>
      </c>
      <c r="F93" s="3"/>
      <c r="G93" s="3"/>
      <c r="H93" s="3"/>
    </row>
    <row r="94" spans="2:8" ht="12.75">
      <c r="B94" s="3">
        <v>19820</v>
      </c>
      <c r="D94" s="3">
        <v>852</v>
      </c>
      <c r="E94" s="3">
        <v>0</v>
      </c>
      <c r="F94" s="3"/>
      <c r="G94" s="3"/>
      <c r="H94" s="3"/>
    </row>
    <row r="95" spans="2:8" ht="12.75">
      <c r="B95" s="3">
        <v>23636</v>
      </c>
      <c r="D95" s="3">
        <v>888</v>
      </c>
      <c r="E95" s="3">
        <v>0</v>
      </c>
      <c r="F95" s="3"/>
      <c r="G95" s="3"/>
      <c r="H95" s="3"/>
    </row>
    <row r="96" spans="1:8" ht="12.75">
      <c r="A96" s="2" t="s">
        <v>9</v>
      </c>
      <c r="D96" s="3">
        <v>996</v>
      </c>
      <c r="E96" s="3">
        <v>0</v>
      </c>
      <c r="F96" s="3"/>
      <c r="G96" s="3"/>
      <c r="H96" s="3"/>
    </row>
    <row r="97" spans="1:8" ht="12.75">
      <c r="A97" s="3">
        <v>0</v>
      </c>
      <c r="B97" s="3">
        <v>0</v>
      </c>
      <c r="D97" s="3">
        <v>1008</v>
      </c>
      <c r="E97" s="3">
        <v>0</v>
      </c>
      <c r="F97" s="3"/>
      <c r="G97" s="3"/>
      <c r="H97" s="3"/>
    </row>
    <row r="98" spans="1:8" ht="12.75">
      <c r="A98" s="3">
        <v>13134</v>
      </c>
      <c r="B98" s="3">
        <v>0</v>
      </c>
      <c r="D98" s="3">
        <v>1046</v>
      </c>
      <c r="E98" s="3">
        <v>0</v>
      </c>
      <c r="F98" s="3"/>
      <c r="G98" s="3"/>
      <c r="H98" s="3"/>
    </row>
    <row r="99" spans="1:8" ht="12.75">
      <c r="A99" s="3">
        <v>2721</v>
      </c>
      <c r="B99" s="3">
        <v>0</v>
      </c>
      <c r="D99" s="3">
        <v>1050</v>
      </c>
      <c r="E99" s="3">
        <v>0</v>
      </c>
      <c r="F99" s="3"/>
      <c r="G99" s="3"/>
      <c r="H99" s="3"/>
    </row>
    <row r="100" spans="1:8" ht="12.75">
      <c r="A100" s="3">
        <v>0</v>
      </c>
      <c r="B100" s="3">
        <v>0</v>
      </c>
      <c r="D100" s="3">
        <v>1062</v>
      </c>
      <c r="E100" s="3">
        <v>0</v>
      </c>
      <c r="F100" s="3"/>
      <c r="G100" s="3"/>
      <c r="H100" s="3"/>
    </row>
    <row r="101" spans="1:8" ht="12.75">
      <c r="A101" s="3">
        <v>300</v>
      </c>
      <c r="B101" s="3">
        <v>0</v>
      </c>
      <c r="D101" s="3">
        <v>1137</v>
      </c>
      <c r="E101" s="3">
        <v>0</v>
      </c>
      <c r="F101" s="3"/>
      <c r="G101" s="3"/>
      <c r="H101" s="3"/>
    </row>
    <row r="102" spans="2:8" ht="12.75">
      <c r="B102" s="3">
        <v>10022</v>
      </c>
      <c r="D102" s="3">
        <v>1186</v>
      </c>
      <c r="E102" s="3">
        <v>0</v>
      </c>
      <c r="F102" s="3"/>
      <c r="G102" s="3"/>
      <c r="H102" s="3"/>
    </row>
    <row r="103" spans="2:8" ht="12.75">
      <c r="B103" s="3">
        <v>28966</v>
      </c>
      <c r="D103" s="3">
        <v>1193</v>
      </c>
      <c r="E103" s="3">
        <v>0</v>
      </c>
      <c r="F103" s="3"/>
      <c r="G103" s="3"/>
      <c r="H103" s="3"/>
    </row>
    <row r="104" spans="2:8" ht="12.75">
      <c r="B104" s="3">
        <v>5951</v>
      </c>
      <c r="D104" s="3">
        <v>1197</v>
      </c>
      <c r="E104" s="3">
        <v>0</v>
      </c>
      <c r="F104" s="3"/>
      <c r="G104" s="3"/>
      <c r="H104" s="3"/>
    </row>
    <row r="105" spans="2:8" ht="12.75">
      <c r="B105" s="3">
        <v>1569</v>
      </c>
      <c r="D105" s="3">
        <v>1212</v>
      </c>
      <c r="E105" s="3">
        <v>0</v>
      </c>
      <c r="F105" s="3"/>
      <c r="G105" s="3"/>
      <c r="H105" s="3"/>
    </row>
    <row r="106" spans="2:8" ht="12.75">
      <c r="B106" s="3">
        <v>3170</v>
      </c>
      <c r="D106" s="3">
        <v>1213</v>
      </c>
      <c r="E106" s="3">
        <v>0</v>
      </c>
      <c r="F106" s="3"/>
      <c r="G106" s="3"/>
      <c r="H106" s="3"/>
    </row>
    <row r="107" spans="2:8" ht="12.75">
      <c r="B107" s="3">
        <v>6611</v>
      </c>
      <c r="D107" s="3">
        <v>1225</v>
      </c>
      <c r="E107" s="3">
        <v>0</v>
      </c>
      <c r="F107" s="3"/>
      <c r="G107" s="3"/>
      <c r="H107" s="3"/>
    </row>
    <row r="108" spans="2:8" ht="12.75">
      <c r="B108" s="3">
        <v>34490</v>
      </c>
      <c r="D108" s="3">
        <v>1377</v>
      </c>
      <c r="E108" s="3">
        <v>0</v>
      </c>
      <c r="F108" s="3"/>
      <c r="G108" s="3"/>
      <c r="H108" s="3"/>
    </row>
    <row r="109" spans="1:8" ht="12.75">
      <c r="A109" s="2" t="s">
        <v>10</v>
      </c>
      <c r="D109" s="3">
        <v>1414</v>
      </c>
      <c r="E109" s="3">
        <v>0</v>
      </c>
      <c r="F109" s="3"/>
      <c r="G109" s="3"/>
      <c r="H109" s="3"/>
    </row>
    <row r="110" spans="1:8" ht="12.75">
      <c r="A110" s="2" t="s">
        <v>11</v>
      </c>
      <c r="D110" s="3">
        <v>1451</v>
      </c>
      <c r="E110" s="3">
        <v>0</v>
      </c>
      <c r="F110" s="3"/>
      <c r="G110" s="3"/>
      <c r="H110" s="3"/>
    </row>
    <row r="111" spans="1:8" ht="12.75">
      <c r="A111" s="3">
        <v>0</v>
      </c>
      <c r="B111" s="3">
        <v>0</v>
      </c>
      <c r="D111" s="3">
        <v>1452</v>
      </c>
      <c r="E111" s="3">
        <v>0</v>
      </c>
      <c r="F111" s="3"/>
      <c r="G111" s="3"/>
      <c r="H111" s="3"/>
    </row>
    <row r="112" spans="1:8" ht="12.75">
      <c r="A112" s="3">
        <v>8955</v>
      </c>
      <c r="B112" s="3">
        <v>0</v>
      </c>
      <c r="D112" s="3">
        <v>1464</v>
      </c>
      <c r="E112" s="3">
        <v>0</v>
      </c>
      <c r="F112" s="3"/>
      <c r="G112" s="3"/>
      <c r="H112" s="3"/>
    </row>
    <row r="113" spans="1:8" ht="12.75">
      <c r="A113" s="3">
        <v>36552</v>
      </c>
      <c r="B113" s="3">
        <v>0</v>
      </c>
      <c r="D113" s="3">
        <v>1507</v>
      </c>
      <c r="E113" s="3">
        <v>0</v>
      </c>
      <c r="F113" s="3"/>
      <c r="G113" s="3"/>
      <c r="H113" s="3"/>
    </row>
    <row r="114" spans="1:8" ht="12.75">
      <c r="A114" s="3">
        <f>544+48725</f>
        <v>49269</v>
      </c>
      <c r="B114" s="3">
        <v>0</v>
      </c>
      <c r="D114" s="3">
        <v>1512</v>
      </c>
      <c r="E114" s="3">
        <v>0</v>
      </c>
      <c r="F114" s="3"/>
      <c r="G114" s="3"/>
      <c r="H114" s="3"/>
    </row>
    <row r="115" spans="1:8" ht="12.75">
      <c r="A115" s="3">
        <v>23487</v>
      </c>
      <c r="B115" s="3">
        <v>0</v>
      </c>
      <c r="D115" s="3">
        <v>1523</v>
      </c>
      <c r="E115" s="3">
        <v>0</v>
      </c>
      <c r="F115" s="3"/>
      <c r="G115" s="3"/>
      <c r="H115" s="3"/>
    </row>
    <row r="116" spans="1:8" ht="12.75">
      <c r="A116" s="3">
        <v>54651</v>
      </c>
      <c r="B116" s="3">
        <v>0</v>
      </c>
      <c r="D116" s="3">
        <v>1539</v>
      </c>
      <c r="E116" s="3">
        <v>0</v>
      </c>
      <c r="F116" s="3"/>
      <c r="G116" s="3"/>
      <c r="H116" s="3"/>
    </row>
    <row r="117" spans="1:8" ht="12.75">
      <c r="A117" s="3">
        <v>4182</v>
      </c>
      <c r="B117" s="3">
        <v>0</v>
      </c>
      <c r="D117" s="3">
        <v>1579</v>
      </c>
      <c r="E117" s="3">
        <v>0</v>
      </c>
      <c r="F117" s="3"/>
      <c r="G117" s="3"/>
      <c r="H117" s="3"/>
    </row>
    <row r="118" spans="1:8" ht="12.75">
      <c r="A118" s="3">
        <v>12706</v>
      </c>
      <c r="B118" s="3">
        <v>0</v>
      </c>
      <c r="D118" s="3">
        <v>1589</v>
      </c>
      <c r="E118" s="3">
        <v>0</v>
      </c>
      <c r="F118" s="3"/>
      <c r="G118" s="3"/>
      <c r="H118" s="3"/>
    </row>
    <row r="119" spans="1:8" ht="12.75">
      <c r="A119" s="3">
        <v>7632</v>
      </c>
      <c r="B119" s="3">
        <v>0</v>
      </c>
      <c r="D119" s="3">
        <v>1600</v>
      </c>
      <c r="E119" s="3">
        <v>0</v>
      </c>
      <c r="F119" s="3"/>
      <c r="G119" s="3"/>
      <c r="H119" s="3"/>
    </row>
    <row r="120" spans="1:8" ht="12.75">
      <c r="A120" s="3">
        <v>64645</v>
      </c>
      <c r="B120" s="3">
        <v>14611</v>
      </c>
      <c r="D120" s="3">
        <v>1651</v>
      </c>
      <c r="E120" s="3">
        <v>0</v>
      </c>
      <c r="F120" s="3"/>
      <c r="G120" s="3"/>
      <c r="H120" s="3"/>
    </row>
    <row r="121" spans="2:8" ht="12.75">
      <c r="B121" s="3">
        <v>1359</v>
      </c>
      <c r="D121" s="3">
        <v>1661</v>
      </c>
      <c r="E121" s="3">
        <v>0</v>
      </c>
      <c r="F121" s="3"/>
      <c r="G121" s="3"/>
      <c r="H121" s="3"/>
    </row>
    <row r="122" spans="2:8" ht="12.75">
      <c r="B122" s="3">
        <v>26895</v>
      </c>
      <c r="D122" s="3">
        <v>1694</v>
      </c>
      <c r="E122" s="3">
        <v>0</v>
      </c>
      <c r="F122" s="3"/>
      <c r="G122" s="3"/>
      <c r="H122" s="3"/>
    </row>
    <row r="123" spans="2:8" ht="12.75">
      <c r="B123" s="3">
        <v>22793</v>
      </c>
      <c r="D123" s="3">
        <v>1709</v>
      </c>
      <c r="E123" s="3">
        <v>0</v>
      </c>
      <c r="F123" s="3"/>
      <c r="G123" s="3"/>
      <c r="H123" s="3"/>
    </row>
    <row r="124" spans="2:8" ht="12.75">
      <c r="B124" s="3">
        <v>5163</v>
      </c>
      <c r="D124" s="3">
        <v>1759</v>
      </c>
      <c r="E124" s="3">
        <v>0</v>
      </c>
      <c r="F124" s="3"/>
      <c r="G124" s="3"/>
      <c r="H124" s="3"/>
    </row>
    <row r="125" spans="2:8" ht="12.75">
      <c r="B125" s="3">
        <v>93580</v>
      </c>
      <c r="D125" s="3">
        <v>1798</v>
      </c>
      <c r="E125" s="3">
        <v>0</v>
      </c>
      <c r="F125" s="3"/>
      <c r="G125" s="3"/>
      <c r="H125" s="3"/>
    </row>
    <row r="126" spans="1:8" ht="12.75">
      <c r="A126" s="2" t="s">
        <v>12</v>
      </c>
      <c r="D126" s="3">
        <v>1929</v>
      </c>
      <c r="E126" s="3">
        <v>0</v>
      </c>
      <c r="F126" s="3"/>
      <c r="G126" s="3"/>
      <c r="H126" s="3"/>
    </row>
    <row r="127" spans="1:8" ht="12.75">
      <c r="A127" s="3">
        <v>581</v>
      </c>
      <c r="B127" s="3">
        <v>0</v>
      </c>
      <c r="D127" s="3">
        <v>1966</v>
      </c>
      <c r="E127" s="3">
        <v>0</v>
      </c>
      <c r="F127" s="3"/>
      <c r="G127" s="3"/>
      <c r="H127" s="3"/>
    </row>
    <row r="128" spans="1:8" ht="12.75">
      <c r="A128" s="3">
        <v>3268</v>
      </c>
      <c r="B128" s="3">
        <v>0</v>
      </c>
      <c r="D128" s="3">
        <v>2070</v>
      </c>
      <c r="E128" s="3">
        <v>0</v>
      </c>
      <c r="F128" s="3"/>
      <c r="G128" s="3"/>
      <c r="H128" s="3"/>
    </row>
    <row r="129" spans="1:8" ht="12.75">
      <c r="A129" s="3">
        <v>1589</v>
      </c>
      <c r="B129" s="3">
        <v>0</v>
      </c>
      <c r="D129" s="3">
        <v>2277</v>
      </c>
      <c r="E129" s="3">
        <v>0</v>
      </c>
      <c r="F129" s="3"/>
      <c r="G129" s="3"/>
      <c r="H129" s="3"/>
    </row>
    <row r="130" spans="1:8" ht="12.75">
      <c r="A130" s="3">
        <v>347</v>
      </c>
      <c r="B130" s="3">
        <v>0</v>
      </c>
      <c r="D130" s="3">
        <v>2310</v>
      </c>
      <c r="E130" s="3">
        <v>0</v>
      </c>
      <c r="F130" s="3"/>
      <c r="G130" s="3"/>
      <c r="H130" s="3"/>
    </row>
    <row r="131" spans="1:8" ht="12.75">
      <c r="A131" s="3">
        <v>14294</v>
      </c>
      <c r="B131" s="3">
        <v>0</v>
      </c>
      <c r="D131" s="3">
        <v>2321</v>
      </c>
      <c r="E131" s="3">
        <v>0</v>
      </c>
      <c r="F131" s="3"/>
      <c r="G131" s="3"/>
      <c r="H131" s="3"/>
    </row>
    <row r="132" spans="1:8" ht="12.75">
      <c r="A132" s="3">
        <v>15952</v>
      </c>
      <c r="D132" s="3">
        <v>2339</v>
      </c>
      <c r="E132" s="3">
        <v>0</v>
      </c>
      <c r="F132" s="3"/>
      <c r="G132" s="3"/>
      <c r="H132" s="3"/>
    </row>
    <row r="133" spans="1:8" ht="12.75">
      <c r="A133" s="3">
        <v>3510</v>
      </c>
      <c r="D133" s="3">
        <v>2375</v>
      </c>
      <c r="E133" s="3">
        <v>0</v>
      </c>
      <c r="F133" s="3"/>
      <c r="G133" s="3"/>
      <c r="H133" s="3"/>
    </row>
    <row r="134" spans="1:8" ht="12.75">
      <c r="A134" s="3">
        <v>104166</v>
      </c>
      <c r="D134" s="3">
        <v>2402</v>
      </c>
      <c r="E134" s="3">
        <v>0</v>
      </c>
      <c r="F134" s="3"/>
      <c r="G134" s="3"/>
      <c r="H134" s="3"/>
    </row>
    <row r="135" spans="1:8" ht="12.75">
      <c r="A135" s="3">
        <v>148407</v>
      </c>
      <c r="D135" s="3">
        <v>2449</v>
      </c>
      <c r="E135" s="3">
        <v>0</v>
      </c>
      <c r="F135" s="3"/>
      <c r="G135" s="3"/>
      <c r="H135" s="3"/>
    </row>
    <row r="136" spans="1:8" ht="12.75">
      <c r="A136" s="3">
        <v>400</v>
      </c>
      <c r="D136" s="3">
        <v>2496</v>
      </c>
      <c r="E136" s="3">
        <v>0</v>
      </c>
      <c r="F136" s="3"/>
      <c r="G136" s="3"/>
      <c r="H136" s="3"/>
    </row>
    <row r="137" spans="1:8" ht="12.75">
      <c r="A137" s="3">
        <v>1377</v>
      </c>
      <c r="D137" s="3">
        <v>2678</v>
      </c>
      <c r="E137" s="3">
        <v>0</v>
      </c>
      <c r="F137" s="3"/>
      <c r="G137" s="3"/>
      <c r="H137" s="3"/>
    </row>
    <row r="138" spans="1:8" ht="12.75">
      <c r="A138" s="3">
        <v>16283</v>
      </c>
      <c r="D138" s="3">
        <v>2683</v>
      </c>
      <c r="E138" s="3">
        <v>0</v>
      </c>
      <c r="F138" s="3"/>
      <c r="G138" s="3"/>
      <c r="H138" s="3"/>
    </row>
    <row r="139" spans="1:8" ht="12.75">
      <c r="A139" s="2" t="s">
        <v>13</v>
      </c>
      <c r="D139" s="3">
        <v>2700</v>
      </c>
      <c r="E139" s="3">
        <v>0</v>
      </c>
      <c r="F139" s="3"/>
      <c r="G139" s="3"/>
      <c r="H139" s="3"/>
    </row>
    <row r="140" spans="1:8" ht="12.75">
      <c r="A140" s="3">
        <v>8370</v>
      </c>
      <c r="B140" s="3">
        <v>0</v>
      </c>
      <c r="D140" s="3">
        <v>2721</v>
      </c>
      <c r="E140" s="3">
        <v>0</v>
      </c>
      <c r="F140" s="3"/>
      <c r="G140" s="3"/>
      <c r="H140" s="3"/>
    </row>
    <row r="141" spans="2:8" ht="12.75">
      <c r="B141" s="3">
        <v>0</v>
      </c>
      <c r="D141" s="3">
        <v>2738</v>
      </c>
      <c r="E141" s="3">
        <v>0</v>
      </c>
      <c r="F141" s="3"/>
      <c r="G141" s="3"/>
      <c r="H141" s="3"/>
    </row>
    <row r="142" spans="2:8" ht="12.75">
      <c r="B142" s="3">
        <v>0</v>
      </c>
      <c r="D142" s="3">
        <v>2952</v>
      </c>
      <c r="E142" s="3">
        <v>0</v>
      </c>
      <c r="F142" s="3"/>
      <c r="G142" s="3"/>
      <c r="H142" s="3"/>
    </row>
    <row r="143" spans="2:8" ht="12.75">
      <c r="B143" s="3">
        <v>0</v>
      </c>
      <c r="D143" s="3">
        <v>2979</v>
      </c>
      <c r="E143" s="3">
        <v>0</v>
      </c>
      <c r="F143" s="3"/>
      <c r="G143" s="3"/>
      <c r="H143" s="3"/>
    </row>
    <row r="144" spans="2:8" ht="12.75">
      <c r="B144" s="3">
        <v>0</v>
      </c>
      <c r="D144" s="3">
        <v>3076</v>
      </c>
      <c r="E144" s="3">
        <v>0</v>
      </c>
      <c r="F144" s="3"/>
      <c r="G144" s="3"/>
      <c r="H144" s="3"/>
    </row>
    <row r="145" spans="2:8" ht="12.75">
      <c r="B145" s="3">
        <v>0</v>
      </c>
      <c r="D145" s="3">
        <v>3087</v>
      </c>
      <c r="E145" s="3">
        <v>0</v>
      </c>
      <c r="F145" s="3"/>
      <c r="G145" s="3"/>
      <c r="H145" s="3"/>
    </row>
    <row r="146" spans="2:8" ht="12.75">
      <c r="B146" s="3">
        <v>3729</v>
      </c>
      <c r="D146" s="3">
        <v>3237</v>
      </c>
      <c r="E146" s="3">
        <v>0</v>
      </c>
      <c r="F146" s="3"/>
      <c r="G146" s="3"/>
      <c r="H146" s="3"/>
    </row>
    <row r="147" spans="2:8" ht="12.75">
      <c r="B147" s="3">
        <v>775</v>
      </c>
      <c r="D147" s="3">
        <v>3255</v>
      </c>
      <c r="E147" s="3">
        <v>0</v>
      </c>
      <c r="F147" s="3"/>
      <c r="G147" s="3"/>
      <c r="H147" s="3"/>
    </row>
    <row r="148" spans="2:8" ht="12.75">
      <c r="B148" s="3">
        <v>47235</v>
      </c>
      <c r="D148" s="3">
        <v>3268</v>
      </c>
      <c r="E148" s="3">
        <v>0</v>
      </c>
      <c r="F148" s="3"/>
      <c r="G148" s="3"/>
      <c r="H148" s="3"/>
    </row>
    <row r="149" spans="2:8" ht="12.75">
      <c r="B149" s="3">
        <v>7413</v>
      </c>
      <c r="D149" s="3">
        <v>3300</v>
      </c>
      <c r="E149" s="3">
        <v>0</v>
      </c>
      <c r="F149" s="3"/>
      <c r="G149" s="3"/>
      <c r="H149" s="3"/>
    </row>
    <row r="150" spans="2:8" ht="12.75">
      <c r="B150" s="3">
        <v>1674</v>
      </c>
      <c r="D150" s="3">
        <v>3303</v>
      </c>
      <c r="E150" s="3">
        <v>0</v>
      </c>
      <c r="F150" s="3"/>
      <c r="G150" s="3"/>
      <c r="H150" s="3"/>
    </row>
    <row r="151" spans="2:8" ht="12.75">
      <c r="B151" s="3">
        <v>6093</v>
      </c>
      <c r="D151" s="3">
        <v>3375</v>
      </c>
      <c r="E151" s="3">
        <v>0</v>
      </c>
      <c r="F151" s="3"/>
      <c r="G151" s="3"/>
      <c r="H151" s="3"/>
    </row>
    <row r="152" spans="2:8" ht="12.75">
      <c r="B152" s="3">
        <v>38509</v>
      </c>
      <c r="D152" s="3">
        <v>3510</v>
      </c>
      <c r="E152" s="3">
        <v>0</v>
      </c>
      <c r="F152" s="3"/>
      <c r="G152" s="3"/>
      <c r="H152" s="3"/>
    </row>
    <row r="153" spans="1:8" ht="12.75">
      <c r="A153" s="2" t="s">
        <v>14</v>
      </c>
      <c r="D153" s="3">
        <v>3637</v>
      </c>
      <c r="E153" s="3">
        <v>0</v>
      </c>
      <c r="F153" s="3"/>
      <c r="G153" s="3"/>
      <c r="H153" s="3"/>
    </row>
    <row r="154" spans="1:8" ht="12.75">
      <c r="A154" s="3">
        <v>3076</v>
      </c>
      <c r="B154" s="3">
        <v>0</v>
      </c>
      <c r="D154" s="3">
        <v>3705</v>
      </c>
      <c r="E154" s="3">
        <v>0</v>
      </c>
      <c r="F154" s="3"/>
      <c r="G154" s="3"/>
      <c r="H154" s="3"/>
    </row>
    <row r="155" spans="1:8" ht="12.75">
      <c r="A155" s="3">
        <v>25834</v>
      </c>
      <c r="B155" s="3">
        <v>0</v>
      </c>
      <c r="D155" s="3">
        <v>3708</v>
      </c>
      <c r="E155" s="3">
        <v>0</v>
      </c>
      <c r="F155" s="3"/>
      <c r="G155" s="3"/>
      <c r="H155" s="3"/>
    </row>
    <row r="156" spans="1:8" ht="12.75">
      <c r="A156" s="3">
        <v>4753</v>
      </c>
      <c r="B156" s="3">
        <v>0</v>
      </c>
      <c r="D156" s="3">
        <v>3732</v>
      </c>
      <c r="E156" s="3">
        <v>0</v>
      </c>
      <c r="F156" s="3"/>
      <c r="G156" s="3"/>
      <c r="H156" s="3"/>
    </row>
    <row r="157" spans="1:8" ht="12.75">
      <c r="A157" s="3">
        <v>492</v>
      </c>
      <c r="B157" s="3">
        <v>0</v>
      </c>
      <c r="D157" s="3">
        <v>3787</v>
      </c>
      <c r="E157" s="3">
        <v>0</v>
      </c>
      <c r="F157" s="3"/>
      <c r="G157" s="3"/>
      <c r="H157" s="3"/>
    </row>
    <row r="158" spans="1:8" ht="12.75">
      <c r="A158" s="3">
        <v>9043</v>
      </c>
      <c r="B158" s="3">
        <v>0</v>
      </c>
      <c r="D158" s="3">
        <v>3793</v>
      </c>
      <c r="E158" s="3">
        <v>0</v>
      </c>
      <c r="F158" s="3"/>
      <c r="G158" s="3"/>
      <c r="H158" s="3"/>
    </row>
    <row r="159" spans="1:8" ht="12.75">
      <c r="A159" s="3">
        <v>14850</v>
      </c>
      <c r="B159" s="3">
        <v>0</v>
      </c>
      <c r="D159" s="3">
        <v>3839</v>
      </c>
      <c r="E159" s="3">
        <v>0</v>
      </c>
      <c r="F159" s="3"/>
      <c r="G159" s="3"/>
      <c r="H159" s="3"/>
    </row>
    <row r="160" spans="1:8" ht="12.75">
      <c r="A160" s="3">
        <v>15785</v>
      </c>
      <c r="B160" s="3">
        <v>0</v>
      </c>
      <c r="D160" s="3">
        <v>3839</v>
      </c>
      <c r="E160" s="3">
        <v>0</v>
      </c>
      <c r="F160" s="3"/>
      <c r="G160" s="3"/>
      <c r="H160" s="3"/>
    </row>
    <row r="161" spans="1:8" ht="12.75">
      <c r="A161" s="3">
        <v>7128</v>
      </c>
      <c r="B161" s="3">
        <v>0</v>
      </c>
      <c r="D161" s="3">
        <v>3978</v>
      </c>
      <c r="E161" s="3">
        <v>0</v>
      </c>
      <c r="F161" s="3"/>
      <c r="G161" s="3"/>
      <c r="H161" s="3"/>
    </row>
    <row r="162" spans="1:8" ht="12.75">
      <c r="A162" s="3">
        <v>1414</v>
      </c>
      <c r="B162" s="3">
        <v>0</v>
      </c>
      <c r="D162" s="3">
        <v>4182</v>
      </c>
      <c r="E162" s="3">
        <v>0</v>
      </c>
      <c r="F162" s="3"/>
      <c r="G162" s="3"/>
      <c r="H162" s="3"/>
    </row>
    <row r="163" spans="1:8" ht="12.75">
      <c r="A163" s="3">
        <v>4503</v>
      </c>
      <c r="B163" s="3">
        <v>0</v>
      </c>
      <c r="D163" s="3">
        <v>4317</v>
      </c>
      <c r="E163" s="3">
        <v>0</v>
      </c>
      <c r="F163" s="3"/>
      <c r="G163" s="3"/>
      <c r="H163" s="3"/>
    </row>
    <row r="164" spans="1:8" ht="12.75">
      <c r="A164" s="3">
        <v>29688</v>
      </c>
      <c r="B164" s="3">
        <v>4588</v>
      </c>
      <c r="D164" s="3">
        <v>4503</v>
      </c>
      <c r="E164" s="3">
        <v>0</v>
      </c>
      <c r="F164" s="3"/>
      <c r="G164" s="3"/>
      <c r="H164" s="3"/>
    </row>
    <row r="165" spans="2:8" ht="12.75">
      <c r="B165" s="3">
        <v>28615</v>
      </c>
      <c r="D165" s="3">
        <v>4511</v>
      </c>
      <c r="E165" s="3">
        <v>0</v>
      </c>
      <c r="F165" s="3"/>
      <c r="G165" s="3"/>
      <c r="H165" s="3"/>
    </row>
    <row r="166" spans="2:8" ht="12.75">
      <c r="B166" s="3">
        <v>3605</v>
      </c>
      <c r="D166" s="3">
        <v>4522</v>
      </c>
      <c r="E166" s="3">
        <v>0</v>
      </c>
      <c r="F166" s="3"/>
      <c r="G166" s="3"/>
      <c r="H166" s="3"/>
    </row>
    <row r="167" spans="2:8" ht="12.75">
      <c r="B167" s="3">
        <v>1610</v>
      </c>
      <c r="D167" s="3">
        <v>4533</v>
      </c>
      <c r="E167" s="3">
        <v>0</v>
      </c>
      <c r="F167" s="3"/>
      <c r="G167" s="3"/>
      <c r="H167" s="3"/>
    </row>
    <row r="168" spans="2:8" ht="12.75">
      <c r="B168" s="3">
        <v>12789</v>
      </c>
      <c r="D168" s="3">
        <v>4571</v>
      </c>
      <c r="E168" s="3">
        <v>0</v>
      </c>
      <c r="F168" s="3"/>
      <c r="G168" s="3"/>
      <c r="H168" s="3"/>
    </row>
    <row r="169" spans="2:8" ht="12.75">
      <c r="B169" s="3">
        <v>5592</v>
      </c>
      <c r="D169" s="3">
        <v>4587</v>
      </c>
      <c r="E169" s="3">
        <v>0</v>
      </c>
      <c r="F169" s="3"/>
      <c r="G169" s="3"/>
      <c r="H169" s="3"/>
    </row>
    <row r="170" spans="2:8" ht="12.75">
      <c r="B170" s="3">
        <v>5605</v>
      </c>
      <c r="D170" s="3">
        <v>4753</v>
      </c>
      <c r="E170" s="3">
        <v>0</v>
      </c>
      <c r="F170" s="3"/>
      <c r="G170" s="3"/>
      <c r="H170" s="3"/>
    </row>
    <row r="171" spans="2:8" ht="12.75">
      <c r="B171" s="3">
        <v>33120</v>
      </c>
      <c r="D171" s="3">
        <v>4883</v>
      </c>
      <c r="E171" s="3">
        <v>0</v>
      </c>
      <c r="F171" s="3"/>
      <c r="G171" s="3"/>
      <c r="H171" s="3"/>
    </row>
    <row r="172" spans="2:8" ht="12.75">
      <c r="B172" s="3">
        <v>32088</v>
      </c>
      <c r="D172" s="3">
        <v>4911</v>
      </c>
      <c r="E172" s="3">
        <v>0</v>
      </c>
      <c r="F172" s="3"/>
      <c r="G172" s="3"/>
      <c r="H172" s="3"/>
    </row>
    <row r="173" spans="2:8" ht="12.75">
      <c r="B173" s="3">
        <v>151424</v>
      </c>
      <c r="D173" s="3">
        <v>5031</v>
      </c>
      <c r="E173" s="3">
        <v>0</v>
      </c>
      <c r="F173" s="3"/>
      <c r="G173" s="3"/>
      <c r="H173" s="3"/>
    </row>
    <row r="174" spans="1:8" ht="12.75">
      <c r="A174" s="2" t="s">
        <v>15</v>
      </c>
      <c r="D174" s="3">
        <v>5072</v>
      </c>
      <c r="E174" s="3">
        <v>0</v>
      </c>
      <c r="F174" s="3"/>
      <c r="G174" s="3"/>
      <c r="H174" s="3"/>
    </row>
    <row r="175" spans="1:8" ht="12.75">
      <c r="A175" s="3">
        <v>21485</v>
      </c>
      <c r="B175" s="3">
        <v>0</v>
      </c>
      <c r="D175" s="3">
        <v>5076</v>
      </c>
      <c r="E175" s="3">
        <v>0</v>
      </c>
      <c r="F175" s="3"/>
      <c r="G175" s="3"/>
      <c r="H175" s="3"/>
    </row>
    <row r="176" spans="1:8" ht="12.75">
      <c r="A176" s="3">
        <v>537</v>
      </c>
      <c r="B176" s="3">
        <v>0</v>
      </c>
      <c r="D176" s="3">
        <v>5169</v>
      </c>
      <c r="E176" s="3">
        <v>0</v>
      </c>
      <c r="F176" s="3"/>
      <c r="G176" s="3"/>
      <c r="H176" s="3"/>
    </row>
    <row r="177" spans="1:8" ht="12.75">
      <c r="A177" s="3">
        <v>9570</v>
      </c>
      <c r="B177" s="3">
        <v>0</v>
      </c>
      <c r="D177" s="3">
        <v>5202</v>
      </c>
      <c r="E177" s="3">
        <v>0</v>
      </c>
      <c r="F177" s="3"/>
      <c r="G177" s="3"/>
      <c r="H177" s="3"/>
    </row>
    <row r="178" spans="1:8" ht="12.75">
      <c r="A178" s="3">
        <v>585</v>
      </c>
      <c r="B178" s="3">
        <v>0</v>
      </c>
      <c r="D178" s="3">
        <v>5203</v>
      </c>
      <c r="E178" s="3">
        <v>0</v>
      </c>
      <c r="F178" s="3"/>
      <c r="G178" s="3"/>
      <c r="H178" s="3"/>
    </row>
    <row r="179" spans="1:8" ht="12.75">
      <c r="A179" s="3">
        <v>7704</v>
      </c>
      <c r="B179" s="3">
        <v>0</v>
      </c>
      <c r="D179" s="3">
        <v>5239</v>
      </c>
      <c r="E179" s="3">
        <v>0</v>
      </c>
      <c r="F179" s="3"/>
      <c r="G179" s="3"/>
      <c r="H179" s="3"/>
    </row>
    <row r="180" spans="1:8" ht="12.75">
      <c r="A180" s="3">
        <v>15320</v>
      </c>
      <c r="B180" s="3">
        <v>0</v>
      </c>
      <c r="D180" s="3">
        <v>5431</v>
      </c>
      <c r="E180" s="3">
        <v>0</v>
      </c>
      <c r="F180" s="3"/>
      <c r="G180" s="3"/>
      <c r="H180" s="3"/>
    </row>
    <row r="181" spans="2:8" ht="12.75">
      <c r="B181" s="3">
        <v>0</v>
      </c>
      <c r="D181" s="3">
        <v>5448</v>
      </c>
      <c r="E181" s="3">
        <v>0</v>
      </c>
      <c r="F181" s="3"/>
      <c r="G181" s="3"/>
      <c r="H181" s="3"/>
    </row>
    <row r="182" spans="2:8" ht="12.75">
      <c r="B182" s="3">
        <v>0</v>
      </c>
      <c r="D182" s="3">
        <v>5554</v>
      </c>
      <c r="E182" s="3">
        <v>0</v>
      </c>
      <c r="F182" s="3"/>
      <c r="G182" s="3"/>
      <c r="H182" s="3"/>
    </row>
    <row r="183" spans="2:8" ht="12.75">
      <c r="B183" s="3">
        <v>0</v>
      </c>
      <c r="D183" s="3">
        <v>5608</v>
      </c>
      <c r="E183" s="3">
        <v>0</v>
      </c>
      <c r="F183" s="3"/>
      <c r="G183" s="3"/>
      <c r="H183" s="3"/>
    </row>
    <row r="184" spans="2:8" ht="12.75">
      <c r="B184" s="3">
        <v>0</v>
      </c>
      <c r="D184" s="3">
        <v>5662</v>
      </c>
      <c r="E184" s="3">
        <v>0</v>
      </c>
      <c r="F184" s="3"/>
      <c r="G184" s="3"/>
      <c r="H184" s="3"/>
    </row>
    <row r="185" spans="2:8" ht="12.75">
      <c r="B185" s="3">
        <v>2780</v>
      </c>
      <c r="D185" s="3">
        <v>5670</v>
      </c>
      <c r="E185" s="3">
        <v>0</v>
      </c>
      <c r="F185" s="3"/>
      <c r="G185" s="3"/>
      <c r="H185" s="3"/>
    </row>
    <row r="186" spans="2:8" ht="12.75">
      <c r="B186" s="3">
        <v>11017</v>
      </c>
      <c r="D186" s="3">
        <v>5793</v>
      </c>
      <c r="E186" s="3">
        <v>0</v>
      </c>
      <c r="F186" s="3"/>
      <c r="G186" s="3"/>
      <c r="H186" s="3"/>
    </row>
    <row r="187" spans="2:8" ht="12.75">
      <c r="B187" s="3">
        <v>220</v>
      </c>
      <c r="D187" s="3">
        <v>5920</v>
      </c>
      <c r="E187" s="3">
        <v>0</v>
      </c>
      <c r="F187" s="3"/>
      <c r="G187" s="3"/>
      <c r="H187" s="3"/>
    </row>
    <row r="188" spans="2:8" ht="12.75">
      <c r="B188" s="3">
        <v>0</v>
      </c>
      <c r="D188" s="3">
        <v>6002</v>
      </c>
      <c r="E188" s="3">
        <v>0</v>
      </c>
      <c r="F188" s="3"/>
      <c r="G188" s="3"/>
      <c r="H188" s="3"/>
    </row>
    <row r="189" spans="2:8" ht="12.75">
      <c r="B189" s="3">
        <v>2180</v>
      </c>
      <c r="D189" s="3">
        <v>6081</v>
      </c>
      <c r="E189" s="3">
        <v>0</v>
      </c>
      <c r="F189" s="3"/>
      <c r="G189" s="3"/>
      <c r="H189" s="3"/>
    </row>
    <row r="190" spans="2:8" ht="12.75">
      <c r="B190" s="3">
        <v>298</v>
      </c>
      <c r="D190" s="3">
        <v>6094</v>
      </c>
      <c r="E190" s="3">
        <v>0</v>
      </c>
      <c r="F190" s="3"/>
      <c r="G190" s="3"/>
      <c r="H190" s="3"/>
    </row>
    <row r="191" spans="2:8" ht="12.75">
      <c r="B191" s="3">
        <v>16255</v>
      </c>
      <c r="D191" s="3">
        <v>6195</v>
      </c>
      <c r="E191" s="3">
        <v>0</v>
      </c>
      <c r="F191" s="3"/>
      <c r="G191" s="3"/>
      <c r="H191" s="3"/>
    </row>
    <row r="192" spans="2:8" ht="12.75">
      <c r="B192" s="3">
        <v>1502</v>
      </c>
      <c r="D192" s="3">
        <v>6432</v>
      </c>
      <c r="E192" s="3">
        <v>0</v>
      </c>
      <c r="F192" s="3"/>
      <c r="G192" s="3"/>
      <c r="H192" s="3"/>
    </row>
    <row r="193" spans="2:8" ht="12.75">
      <c r="B193" s="3">
        <v>61726</v>
      </c>
      <c r="D193" s="3">
        <v>6476</v>
      </c>
      <c r="E193" s="3">
        <v>0</v>
      </c>
      <c r="F193" s="3"/>
      <c r="G193" s="3"/>
      <c r="H193" s="3"/>
    </row>
    <row r="194" spans="1:8" ht="12.75">
      <c r="A194" s="2" t="s">
        <v>65</v>
      </c>
      <c r="D194" s="3">
        <v>6485</v>
      </c>
      <c r="E194" s="3">
        <v>0</v>
      </c>
      <c r="F194" s="3"/>
      <c r="G194" s="3"/>
      <c r="H194" s="3"/>
    </row>
    <row r="195" spans="1:8" ht="12.75">
      <c r="A195" s="2" t="s">
        <v>16</v>
      </c>
      <c r="D195" s="3">
        <v>6511</v>
      </c>
      <c r="E195" s="3">
        <v>0</v>
      </c>
      <c r="F195" s="3"/>
      <c r="G195" s="3"/>
      <c r="H195" s="3"/>
    </row>
    <row r="196" spans="1:8" ht="12.75">
      <c r="A196" s="3">
        <v>1600</v>
      </c>
      <c r="B196" s="3">
        <v>0</v>
      </c>
      <c r="D196" s="3">
        <v>6512</v>
      </c>
      <c r="E196" s="3">
        <v>0</v>
      </c>
      <c r="F196" s="3"/>
      <c r="G196" s="3"/>
      <c r="H196" s="3"/>
    </row>
    <row r="197" spans="1:8" ht="12.75">
      <c r="A197" s="3">
        <v>0</v>
      </c>
      <c r="B197" s="3">
        <v>0</v>
      </c>
      <c r="D197" s="3">
        <v>6589</v>
      </c>
      <c r="E197" s="3">
        <v>0</v>
      </c>
      <c r="F197" s="3"/>
      <c r="G197" s="3"/>
      <c r="H197" s="3"/>
    </row>
    <row r="198" spans="1:8" ht="12.75">
      <c r="A198" s="3">
        <v>0</v>
      </c>
      <c r="B198" s="3">
        <v>0</v>
      </c>
      <c r="D198" s="3">
        <v>6637</v>
      </c>
      <c r="E198" s="3">
        <v>0</v>
      </c>
      <c r="F198" s="3"/>
      <c r="G198" s="3"/>
      <c r="H198" s="3"/>
    </row>
    <row r="199" spans="1:8" ht="12.75">
      <c r="A199" s="3">
        <v>19740</v>
      </c>
      <c r="B199" s="3">
        <v>0</v>
      </c>
      <c r="D199" s="3">
        <v>6730</v>
      </c>
      <c r="E199" s="3">
        <v>0</v>
      </c>
      <c r="F199" s="3"/>
      <c r="G199" s="3"/>
      <c r="H199" s="3"/>
    </row>
    <row r="200" spans="1:8" ht="12.75">
      <c r="A200" s="3">
        <v>16296</v>
      </c>
      <c r="B200" s="3">
        <v>0</v>
      </c>
      <c r="D200" s="3">
        <v>6747</v>
      </c>
      <c r="E200" s="3">
        <v>0</v>
      </c>
      <c r="F200" s="3"/>
      <c r="G200" s="3"/>
      <c r="H200" s="3"/>
    </row>
    <row r="201" spans="1:8" ht="12.75">
      <c r="A201" s="3">
        <v>822</v>
      </c>
      <c r="B201" s="3">
        <v>0</v>
      </c>
      <c r="D201" s="3">
        <v>6945</v>
      </c>
      <c r="E201" s="3">
        <v>0</v>
      </c>
      <c r="F201" s="3"/>
      <c r="G201" s="3"/>
      <c r="H201" s="3"/>
    </row>
    <row r="202" spans="1:8" ht="12.75">
      <c r="A202" s="3">
        <v>20850</v>
      </c>
      <c r="B202" s="3">
        <v>0</v>
      </c>
      <c r="D202" s="3">
        <v>7053</v>
      </c>
      <c r="E202" s="3">
        <v>0</v>
      </c>
      <c r="F202" s="3"/>
      <c r="G202" s="3"/>
      <c r="H202" s="3"/>
    </row>
    <row r="203" spans="1:8" ht="12.75">
      <c r="A203" s="3">
        <v>2738</v>
      </c>
      <c r="B203" s="3">
        <v>0</v>
      </c>
      <c r="D203" s="3">
        <v>7082</v>
      </c>
      <c r="E203" s="3">
        <v>0</v>
      </c>
      <c r="F203" s="3"/>
      <c r="G203" s="3"/>
      <c r="H203" s="3"/>
    </row>
    <row r="204" spans="1:8" ht="12.75">
      <c r="A204" s="3">
        <v>0</v>
      </c>
      <c r="B204" s="3">
        <v>0</v>
      </c>
      <c r="D204" s="3">
        <v>7128</v>
      </c>
      <c r="E204" s="3">
        <v>0</v>
      </c>
      <c r="F204" s="3"/>
      <c r="G204" s="3"/>
      <c r="H204" s="3"/>
    </row>
    <row r="205" spans="1:8" ht="12.75">
      <c r="A205" s="3">
        <v>4522</v>
      </c>
      <c r="B205" s="3">
        <v>0</v>
      </c>
      <c r="D205" s="3">
        <v>7168</v>
      </c>
      <c r="E205" s="3">
        <v>0</v>
      </c>
      <c r="F205" s="3"/>
      <c r="G205" s="3"/>
      <c r="H205" s="3"/>
    </row>
    <row r="206" spans="1:8" ht="12.75">
      <c r="A206" s="3">
        <f>16508+897</f>
        <v>17405</v>
      </c>
      <c r="D206" s="3">
        <v>7384</v>
      </c>
      <c r="E206" s="3">
        <v>0</v>
      </c>
      <c r="F206" s="3"/>
      <c r="G206" s="3"/>
      <c r="H206" s="3"/>
    </row>
    <row r="207" spans="1:8" ht="12.75">
      <c r="A207" s="2" t="s">
        <v>17</v>
      </c>
      <c r="D207" s="3">
        <v>7449</v>
      </c>
      <c r="E207" s="3">
        <v>0</v>
      </c>
      <c r="F207" s="3"/>
      <c r="G207" s="3"/>
      <c r="H207" s="3"/>
    </row>
    <row r="208" spans="1:8" ht="12.75">
      <c r="A208" s="3">
        <v>1197</v>
      </c>
      <c r="B208" s="3">
        <v>0</v>
      </c>
      <c r="D208" s="3">
        <v>7585</v>
      </c>
      <c r="E208" s="3">
        <v>0</v>
      </c>
      <c r="F208" s="3"/>
      <c r="G208" s="3"/>
      <c r="H208" s="3"/>
    </row>
    <row r="209" spans="1:8" ht="12.75">
      <c r="A209" s="3">
        <v>10461</v>
      </c>
      <c r="B209" s="3">
        <v>0</v>
      </c>
      <c r="D209" s="3">
        <v>7620</v>
      </c>
      <c r="E209" s="3">
        <v>0</v>
      </c>
      <c r="F209" s="3"/>
      <c r="G209" s="3"/>
      <c r="H209" s="3"/>
    </row>
    <row r="210" spans="1:8" ht="12.75">
      <c r="A210" s="3">
        <v>252</v>
      </c>
      <c r="B210" s="3">
        <v>0</v>
      </c>
      <c r="D210" s="3">
        <v>7632</v>
      </c>
      <c r="E210" s="3">
        <v>0</v>
      </c>
      <c r="F210" s="3"/>
      <c r="G210" s="3"/>
      <c r="H210" s="3"/>
    </row>
    <row r="211" spans="1:8" ht="12.75">
      <c r="A211" s="3">
        <v>5431</v>
      </c>
      <c r="B211" s="3">
        <v>0</v>
      </c>
      <c r="D211" s="3">
        <v>7704</v>
      </c>
      <c r="E211" s="3">
        <v>0</v>
      </c>
      <c r="F211" s="3"/>
      <c r="G211" s="3"/>
      <c r="H211" s="3"/>
    </row>
    <row r="212" spans="1:8" ht="12.75">
      <c r="A212" s="3">
        <v>41325</v>
      </c>
      <c r="B212" s="3">
        <v>0</v>
      </c>
      <c r="D212" s="3">
        <v>7923</v>
      </c>
      <c r="E212" s="3">
        <v>0</v>
      </c>
      <c r="F212" s="3"/>
      <c r="G212" s="3"/>
      <c r="H212" s="3"/>
    </row>
    <row r="213" spans="1:8" ht="12.75">
      <c r="A213" s="3">
        <v>2683</v>
      </c>
      <c r="B213" s="3">
        <v>0</v>
      </c>
      <c r="D213" s="3">
        <v>8065</v>
      </c>
      <c r="E213" s="3">
        <v>0</v>
      </c>
      <c r="F213" s="3"/>
      <c r="G213" s="3"/>
      <c r="H213" s="3"/>
    </row>
    <row r="214" spans="1:8" ht="12.75">
      <c r="A214" s="3">
        <v>18264</v>
      </c>
      <c r="B214" s="3">
        <v>0</v>
      </c>
      <c r="D214" s="3">
        <v>8184</v>
      </c>
      <c r="E214" s="3">
        <v>0</v>
      </c>
      <c r="F214" s="3"/>
      <c r="G214" s="3"/>
      <c r="H214" s="3"/>
    </row>
    <row r="215" spans="2:8" ht="12.75">
      <c r="B215" s="3">
        <v>0</v>
      </c>
      <c r="D215" s="3">
        <v>8268</v>
      </c>
      <c r="E215" s="3">
        <v>0</v>
      </c>
      <c r="F215" s="3"/>
      <c r="G215" s="3"/>
      <c r="H215" s="3"/>
    </row>
    <row r="216" spans="2:8" ht="12.75">
      <c r="B216" s="3">
        <v>0</v>
      </c>
      <c r="D216" s="3">
        <v>8289</v>
      </c>
      <c r="E216" s="3">
        <v>0</v>
      </c>
      <c r="F216" s="3"/>
      <c r="G216" s="3"/>
      <c r="H216" s="3"/>
    </row>
    <row r="217" spans="2:8" ht="12.75">
      <c r="B217" s="3">
        <v>0</v>
      </c>
      <c r="D217" s="3">
        <v>8370</v>
      </c>
      <c r="E217" s="3">
        <v>0</v>
      </c>
      <c r="F217" s="3"/>
      <c r="G217" s="3"/>
      <c r="H217" s="3"/>
    </row>
    <row r="218" spans="2:8" ht="12.75">
      <c r="B218" s="3">
        <v>0</v>
      </c>
      <c r="D218" s="3">
        <v>8658</v>
      </c>
      <c r="E218" s="3">
        <v>0</v>
      </c>
      <c r="F218" s="3"/>
      <c r="G218" s="3"/>
      <c r="H218" s="3"/>
    </row>
    <row r="219" spans="2:8" ht="12.75">
      <c r="B219" s="3">
        <v>0</v>
      </c>
      <c r="D219" s="3">
        <v>8733</v>
      </c>
      <c r="E219" s="3">
        <v>0</v>
      </c>
      <c r="F219" s="3"/>
      <c r="G219" s="3"/>
      <c r="H219" s="3"/>
    </row>
    <row r="220" spans="2:8" ht="12.75">
      <c r="B220" s="3">
        <v>310</v>
      </c>
      <c r="D220" s="3">
        <v>8801</v>
      </c>
      <c r="E220" s="3">
        <v>0</v>
      </c>
      <c r="F220" s="3"/>
      <c r="G220" s="3"/>
      <c r="H220" s="3"/>
    </row>
    <row r="221" spans="2:8" ht="12.75">
      <c r="B221" s="3">
        <v>1987</v>
      </c>
      <c r="D221" s="3">
        <v>8903</v>
      </c>
      <c r="E221" s="3">
        <v>0</v>
      </c>
      <c r="F221" s="3"/>
      <c r="G221" s="3"/>
      <c r="H221" s="3"/>
    </row>
    <row r="222" spans="2:8" ht="12.75">
      <c r="B222" s="3">
        <v>1506</v>
      </c>
      <c r="D222" s="3">
        <v>8955</v>
      </c>
      <c r="E222" s="3">
        <v>0</v>
      </c>
      <c r="F222" s="3"/>
      <c r="G222" s="3"/>
      <c r="H222" s="3"/>
    </row>
    <row r="223" spans="2:8" ht="12.75">
      <c r="B223" s="3">
        <v>2873</v>
      </c>
      <c r="D223" s="3">
        <v>8964</v>
      </c>
      <c r="E223" s="3">
        <v>0</v>
      </c>
      <c r="F223" s="3"/>
      <c r="G223" s="3"/>
      <c r="H223" s="3"/>
    </row>
    <row r="224" spans="2:8" ht="12.75">
      <c r="B224" s="3">
        <v>9411</v>
      </c>
      <c r="D224" s="3">
        <v>8979</v>
      </c>
      <c r="E224" s="3">
        <v>0</v>
      </c>
      <c r="F224" s="3"/>
      <c r="G224" s="3"/>
      <c r="H224" s="3"/>
    </row>
    <row r="225" spans="2:8" ht="12.75">
      <c r="B225" s="3">
        <v>55373</v>
      </c>
      <c r="D225" s="3">
        <v>9023</v>
      </c>
      <c r="E225" s="3">
        <v>0</v>
      </c>
      <c r="F225" s="3"/>
      <c r="G225" s="3"/>
      <c r="H225" s="3"/>
    </row>
    <row r="226" spans="2:8" ht="12.75">
      <c r="B226" s="3">
        <v>5092</v>
      </c>
      <c r="D226" s="3">
        <v>9035</v>
      </c>
      <c r="E226" s="3">
        <v>0</v>
      </c>
      <c r="F226" s="3"/>
      <c r="G226" s="3"/>
      <c r="H226" s="3"/>
    </row>
    <row r="227" spans="2:8" ht="12.75">
      <c r="B227" s="3">
        <v>6532</v>
      </c>
      <c r="D227" s="3">
        <v>9043</v>
      </c>
      <c r="E227" s="3">
        <v>0</v>
      </c>
      <c r="F227" s="3"/>
      <c r="G227" s="3"/>
      <c r="H227" s="3"/>
    </row>
    <row r="228" spans="1:8" ht="12.75">
      <c r="A228" s="2" t="s">
        <v>18</v>
      </c>
      <c r="D228" s="3">
        <v>9102</v>
      </c>
      <c r="E228" s="3">
        <v>0</v>
      </c>
      <c r="F228" s="3"/>
      <c r="G228" s="3"/>
      <c r="H228" s="3"/>
    </row>
    <row r="229" spans="1:8" ht="12.75">
      <c r="A229" s="3">
        <v>8979</v>
      </c>
      <c r="B229" s="3">
        <v>0</v>
      </c>
      <c r="D229" s="3">
        <v>9419</v>
      </c>
      <c r="E229" s="3">
        <v>0</v>
      </c>
      <c r="F229" s="3"/>
      <c r="G229" s="3"/>
      <c r="H229" s="3"/>
    </row>
    <row r="230" spans="1:8" ht="12.75">
      <c r="A230" s="3">
        <v>409</v>
      </c>
      <c r="B230" s="3">
        <v>0</v>
      </c>
      <c r="D230" s="3">
        <v>9547</v>
      </c>
      <c r="E230" s="3">
        <v>0</v>
      </c>
      <c r="F230" s="3"/>
      <c r="G230" s="3"/>
      <c r="H230" s="3"/>
    </row>
    <row r="231" spans="1:8" ht="12.75">
      <c r="A231" s="3">
        <v>8964</v>
      </c>
      <c r="B231" s="3">
        <v>0</v>
      </c>
      <c r="D231" s="3">
        <v>9570</v>
      </c>
      <c r="E231" s="3">
        <v>0</v>
      </c>
      <c r="F231" s="3"/>
      <c r="G231" s="3"/>
      <c r="H231" s="3"/>
    </row>
    <row r="232" spans="1:8" ht="12.75">
      <c r="A232" s="3">
        <v>194536</v>
      </c>
      <c r="B232" s="3">
        <v>0</v>
      </c>
      <c r="D232" s="3">
        <v>9650</v>
      </c>
      <c r="E232" s="3">
        <v>0</v>
      </c>
      <c r="F232" s="3"/>
      <c r="G232" s="3"/>
      <c r="H232" s="3"/>
    </row>
    <row r="233" spans="1:8" ht="12.75">
      <c r="A233" s="3">
        <v>10563</v>
      </c>
      <c r="B233" s="3">
        <v>0</v>
      </c>
      <c r="D233" s="3">
        <v>9669</v>
      </c>
      <c r="E233" s="3">
        <v>0</v>
      </c>
      <c r="F233" s="3"/>
      <c r="G233" s="3"/>
      <c r="H233" s="3"/>
    </row>
    <row r="234" spans="1:8" ht="12.75">
      <c r="A234" s="3">
        <v>18800</v>
      </c>
      <c r="B234" s="3">
        <v>0</v>
      </c>
      <c r="D234" s="3">
        <v>9677</v>
      </c>
      <c r="E234" s="3">
        <v>0</v>
      </c>
      <c r="F234" s="3"/>
      <c r="G234" s="3"/>
      <c r="H234" s="3"/>
    </row>
    <row r="235" spans="1:8" ht="12.75">
      <c r="A235" s="3">
        <v>17631</v>
      </c>
      <c r="B235" s="3">
        <v>0</v>
      </c>
      <c r="D235" s="3">
        <v>9688</v>
      </c>
      <c r="E235" s="3">
        <v>0</v>
      </c>
      <c r="F235" s="3"/>
      <c r="G235" s="3"/>
      <c r="H235" s="3"/>
    </row>
    <row r="236" spans="1:8" ht="12.75">
      <c r="A236" s="3">
        <v>210</v>
      </c>
      <c r="B236" s="3">
        <v>0</v>
      </c>
      <c r="D236" s="3">
        <v>9717</v>
      </c>
      <c r="E236" s="3">
        <v>0</v>
      </c>
      <c r="F236" s="3"/>
      <c r="G236" s="3"/>
      <c r="H236" s="3"/>
    </row>
    <row r="237" spans="1:8" ht="12.75">
      <c r="A237" s="3">
        <v>22284</v>
      </c>
      <c r="B237" s="3">
        <v>0</v>
      </c>
      <c r="D237" s="3">
        <v>10350</v>
      </c>
      <c r="E237" s="3">
        <v>0</v>
      </c>
      <c r="F237" s="3"/>
      <c r="G237" s="3"/>
      <c r="H237" s="3"/>
    </row>
    <row r="238" spans="1:8" ht="12.75">
      <c r="A238" s="3">
        <v>9035</v>
      </c>
      <c r="B238" s="3">
        <v>0</v>
      </c>
      <c r="D238" s="3">
        <v>10459</v>
      </c>
      <c r="E238" s="3">
        <v>0</v>
      </c>
      <c r="F238" s="3"/>
      <c r="G238" s="3"/>
      <c r="H238" s="3"/>
    </row>
    <row r="239" spans="1:8" ht="12.75">
      <c r="A239" s="3">
        <v>27452</v>
      </c>
      <c r="B239" s="3">
        <v>0</v>
      </c>
      <c r="D239" s="3">
        <v>10461</v>
      </c>
      <c r="E239" s="3">
        <v>0</v>
      </c>
      <c r="F239" s="3"/>
      <c r="G239" s="3"/>
      <c r="H239" s="3"/>
    </row>
    <row r="240" spans="1:8" ht="12.75">
      <c r="A240" s="3">
        <v>2700</v>
      </c>
      <c r="B240" s="3">
        <v>10554</v>
      </c>
      <c r="D240" s="3">
        <v>10500</v>
      </c>
      <c r="E240" s="3">
        <v>0</v>
      </c>
      <c r="F240" s="3"/>
      <c r="G240" s="3"/>
      <c r="H240" s="3"/>
    </row>
    <row r="241" spans="1:8" ht="12.75">
      <c r="A241" s="3">
        <v>1966</v>
      </c>
      <c r="B241" s="3">
        <v>1279</v>
      </c>
      <c r="D241" s="3">
        <v>10563</v>
      </c>
      <c r="E241" s="3">
        <v>0</v>
      </c>
      <c r="F241" s="3"/>
      <c r="G241" s="3"/>
      <c r="H241" s="3"/>
    </row>
    <row r="242" spans="1:8" ht="12.75">
      <c r="A242" s="3">
        <v>3237</v>
      </c>
      <c r="B242" s="3">
        <v>45478</v>
      </c>
      <c r="D242" s="3">
        <v>10673</v>
      </c>
      <c r="E242" s="3">
        <v>0</v>
      </c>
      <c r="F242" s="3"/>
      <c r="G242" s="3"/>
      <c r="H242" s="3"/>
    </row>
    <row r="243" spans="1:8" ht="12.75">
      <c r="A243" s="3">
        <v>9669</v>
      </c>
      <c r="B243" s="3">
        <v>10850</v>
      </c>
      <c r="D243" s="3">
        <v>10951</v>
      </c>
      <c r="E243" s="3">
        <v>0</v>
      </c>
      <c r="F243" s="3"/>
      <c r="G243" s="3"/>
      <c r="H243" s="3"/>
    </row>
    <row r="244" spans="2:8" ht="12.75">
      <c r="B244" s="3">
        <v>152602</v>
      </c>
      <c r="D244" s="3">
        <v>10998</v>
      </c>
      <c r="E244" s="3">
        <v>0</v>
      </c>
      <c r="F244" s="3"/>
      <c r="G244" s="3"/>
      <c r="H244" s="3"/>
    </row>
    <row r="245" spans="2:8" ht="12.75">
      <c r="B245" s="3">
        <v>7316</v>
      </c>
      <c r="D245" s="3">
        <v>11055</v>
      </c>
      <c r="E245" s="3">
        <v>0</v>
      </c>
      <c r="F245" s="3"/>
      <c r="G245" s="3"/>
      <c r="H245" s="3"/>
    </row>
    <row r="246" spans="2:8" ht="12.75">
      <c r="B246" s="3">
        <v>7415</v>
      </c>
      <c r="D246" s="3">
        <v>11184</v>
      </c>
      <c r="E246" s="3">
        <v>0</v>
      </c>
      <c r="F246" s="3"/>
      <c r="G246" s="3"/>
      <c r="H246" s="3"/>
    </row>
    <row r="247" spans="2:8" ht="12.75">
      <c r="B247" s="3">
        <v>101754</v>
      </c>
      <c r="D247" s="3">
        <v>11503</v>
      </c>
      <c r="E247" s="3">
        <v>0</v>
      </c>
      <c r="F247" s="3"/>
      <c r="G247" s="3"/>
      <c r="H247" s="3"/>
    </row>
    <row r="248" spans="1:8" ht="12.75">
      <c r="A248" s="2" t="s">
        <v>19</v>
      </c>
      <c r="D248" s="3">
        <v>11668</v>
      </c>
      <c r="E248" s="3">
        <v>0</v>
      </c>
      <c r="F248" s="3"/>
      <c r="G248" s="3"/>
      <c r="H248" s="3"/>
    </row>
    <row r="249" spans="1:8" ht="12.75">
      <c r="A249" s="3">
        <v>15694</v>
      </c>
      <c r="B249" s="3">
        <v>0</v>
      </c>
      <c r="D249" s="3">
        <v>12424</v>
      </c>
      <c r="E249" s="3">
        <v>0</v>
      </c>
      <c r="F249" s="3"/>
      <c r="G249" s="3"/>
      <c r="H249" s="3"/>
    </row>
    <row r="250" spans="1:8" ht="12.75">
      <c r="A250" s="3">
        <v>683</v>
      </c>
      <c r="B250" s="3">
        <v>0</v>
      </c>
      <c r="D250" s="3">
        <v>12706</v>
      </c>
      <c r="E250" s="3">
        <v>0</v>
      </c>
      <c r="F250" s="3"/>
      <c r="G250" s="3"/>
      <c r="H250" s="3"/>
    </row>
    <row r="251" spans="1:8" ht="12.75">
      <c r="A251" s="3">
        <v>86013</v>
      </c>
      <c r="B251" s="3">
        <v>0</v>
      </c>
      <c r="D251" s="3">
        <v>13134</v>
      </c>
      <c r="E251" s="3">
        <v>0</v>
      </c>
      <c r="F251" s="3"/>
      <c r="G251" s="3"/>
      <c r="H251" s="3"/>
    </row>
    <row r="252" spans="1:8" ht="12.75">
      <c r="A252" s="3">
        <v>45401</v>
      </c>
      <c r="B252" s="3">
        <v>0</v>
      </c>
      <c r="D252" s="3">
        <v>13263</v>
      </c>
      <c r="E252" s="3">
        <v>0</v>
      </c>
      <c r="F252" s="3"/>
      <c r="G252" s="3"/>
      <c r="H252" s="3"/>
    </row>
    <row r="253" spans="1:8" ht="12.75">
      <c r="A253" s="3">
        <v>3255</v>
      </c>
      <c r="B253" s="3">
        <v>0</v>
      </c>
      <c r="D253" s="3">
        <v>13450</v>
      </c>
      <c r="E253" s="3">
        <v>0</v>
      </c>
      <c r="F253" s="3"/>
      <c r="G253" s="3"/>
      <c r="H253" s="3"/>
    </row>
    <row r="254" spans="1:8" ht="12.75">
      <c r="A254" s="3">
        <v>0</v>
      </c>
      <c r="B254" s="3">
        <v>0</v>
      </c>
      <c r="D254" s="3">
        <v>13800</v>
      </c>
      <c r="E254" s="3">
        <v>0</v>
      </c>
      <c r="F254" s="3"/>
      <c r="G254" s="3"/>
      <c r="H254" s="3"/>
    </row>
    <row r="255" spans="1:8" ht="12.75">
      <c r="A255" s="3">
        <v>687</v>
      </c>
      <c r="B255" s="3">
        <v>0</v>
      </c>
      <c r="D255" s="3">
        <v>14294</v>
      </c>
      <c r="E255" s="3">
        <v>0</v>
      </c>
      <c r="F255" s="3"/>
      <c r="G255" s="3"/>
      <c r="H255" s="3"/>
    </row>
    <row r="256" spans="1:8" ht="12.75">
      <c r="A256" s="3">
        <f>1961+15304</f>
        <v>17265</v>
      </c>
      <c r="B256" s="3">
        <v>0</v>
      </c>
      <c r="D256" s="3">
        <v>14377</v>
      </c>
      <c r="E256" s="3">
        <v>0</v>
      </c>
      <c r="F256" s="3"/>
      <c r="G256" s="3"/>
      <c r="H256" s="3"/>
    </row>
    <row r="257" spans="1:8" ht="12.75">
      <c r="A257" s="3">
        <v>2979</v>
      </c>
      <c r="B257" s="3">
        <v>195618</v>
      </c>
      <c r="D257" s="3">
        <v>14400</v>
      </c>
      <c r="E257" s="3">
        <v>0</v>
      </c>
      <c r="F257" s="3"/>
      <c r="G257" s="3"/>
      <c r="H257" s="3"/>
    </row>
    <row r="258" spans="1:8" ht="12.75">
      <c r="A258" s="3">
        <v>22950</v>
      </c>
      <c r="B258" s="3">
        <v>13545</v>
      </c>
      <c r="D258" s="3">
        <v>14850</v>
      </c>
      <c r="E258" s="3">
        <v>0</v>
      </c>
      <c r="F258" s="3"/>
      <c r="G258" s="3"/>
      <c r="H258" s="3"/>
    </row>
    <row r="259" spans="1:8" ht="12.75">
      <c r="A259" s="3">
        <v>27906</v>
      </c>
      <c r="B259" s="3">
        <v>272</v>
      </c>
      <c r="D259" s="3">
        <v>14997</v>
      </c>
      <c r="E259" s="3">
        <v>0</v>
      </c>
      <c r="F259" s="3"/>
      <c r="G259" s="3"/>
      <c r="H259" s="3"/>
    </row>
    <row r="260" spans="1:8" ht="12.75">
      <c r="A260" s="3">
        <v>105</v>
      </c>
      <c r="B260" s="3">
        <v>168</v>
      </c>
      <c r="D260" s="3">
        <v>15193</v>
      </c>
      <c r="E260" s="3">
        <v>0</v>
      </c>
      <c r="F260" s="3"/>
      <c r="G260" s="3"/>
      <c r="H260" s="3"/>
    </row>
    <row r="261" spans="1:8" ht="12.75">
      <c r="A261" s="3">
        <v>1661</v>
      </c>
      <c r="B261" s="3">
        <v>2964</v>
      </c>
      <c r="D261" s="3">
        <v>15251</v>
      </c>
      <c r="E261" s="3">
        <v>0</v>
      </c>
      <c r="F261" s="3"/>
      <c r="G261" s="3"/>
      <c r="H261" s="3"/>
    </row>
    <row r="262" spans="1:8" ht="12.75">
      <c r="A262" s="3">
        <v>4533</v>
      </c>
      <c r="B262" s="3">
        <v>2742</v>
      </c>
      <c r="D262" s="3">
        <v>15320</v>
      </c>
      <c r="E262" s="3">
        <v>0</v>
      </c>
      <c r="F262" s="3"/>
      <c r="G262" s="3"/>
      <c r="H262" s="3"/>
    </row>
    <row r="263" spans="1:8" ht="12.75">
      <c r="A263" s="3">
        <v>29094</v>
      </c>
      <c r="B263" s="3">
        <v>93600</v>
      </c>
      <c r="D263" s="3">
        <v>15342</v>
      </c>
      <c r="E263" s="3">
        <v>0</v>
      </c>
      <c r="F263" s="3"/>
      <c r="G263" s="3"/>
      <c r="H263" s="3"/>
    </row>
    <row r="264" spans="1:8" ht="12.75">
      <c r="A264" s="3">
        <v>363</v>
      </c>
      <c r="B264" s="3">
        <v>2446</v>
      </c>
      <c r="D264" s="3">
        <v>15476</v>
      </c>
      <c r="E264" s="3">
        <v>0</v>
      </c>
      <c r="F264" s="3"/>
      <c r="G264" s="3"/>
      <c r="H264" s="3"/>
    </row>
    <row r="265" spans="1:8" ht="12.75">
      <c r="A265" s="3">
        <v>17421</v>
      </c>
      <c r="B265" s="3">
        <v>70556</v>
      </c>
      <c r="D265" s="3">
        <v>15694</v>
      </c>
      <c r="E265" s="3">
        <v>0</v>
      </c>
      <c r="F265" s="3"/>
      <c r="G265" s="3"/>
      <c r="H265" s="3"/>
    </row>
    <row r="266" spans="1:8" ht="12.75">
      <c r="A266" s="3">
        <v>25630</v>
      </c>
      <c r="B266" s="3">
        <v>26493</v>
      </c>
      <c r="D266" s="3">
        <v>15785</v>
      </c>
      <c r="E266" s="3">
        <v>0</v>
      </c>
      <c r="F266" s="3"/>
      <c r="G266" s="3"/>
      <c r="H266" s="3"/>
    </row>
    <row r="267" spans="2:8" ht="12.75">
      <c r="B267" s="3">
        <v>35048</v>
      </c>
      <c r="D267" s="3">
        <v>15870</v>
      </c>
      <c r="E267" s="3">
        <v>0</v>
      </c>
      <c r="F267" s="3"/>
      <c r="G267" s="3"/>
      <c r="H267" s="3"/>
    </row>
    <row r="268" spans="1:8" ht="12.75">
      <c r="A268" s="2" t="s">
        <v>20</v>
      </c>
      <c r="D268" s="3">
        <v>15952</v>
      </c>
      <c r="E268" s="3">
        <v>0</v>
      </c>
      <c r="F268" s="3"/>
      <c r="G268" s="3"/>
      <c r="H268" s="3"/>
    </row>
    <row r="269" spans="1:8" ht="12.75">
      <c r="A269" s="3">
        <v>258785</v>
      </c>
      <c r="B269" s="3">
        <v>0</v>
      </c>
      <c r="D269" s="3">
        <v>15988</v>
      </c>
      <c r="E269" s="3">
        <v>0</v>
      </c>
      <c r="F269" s="3"/>
      <c r="G269" s="3"/>
      <c r="H269" s="3"/>
    </row>
    <row r="270" spans="1:8" ht="12.75">
      <c r="A270" s="3">
        <v>363</v>
      </c>
      <c r="B270" s="3">
        <v>0</v>
      </c>
      <c r="D270" s="3">
        <v>16101</v>
      </c>
      <c r="E270" s="3">
        <v>0</v>
      </c>
      <c r="F270" s="3"/>
      <c r="G270" s="3"/>
      <c r="H270" s="3"/>
    </row>
    <row r="271" spans="1:8" ht="12.75">
      <c r="A271" s="3">
        <v>847</v>
      </c>
      <c r="B271" s="3">
        <v>0</v>
      </c>
      <c r="D271" s="3">
        <v>16283</v>
      </c>
      <c r="E271" s="3">
        <v>0</v>
      </c>
      <c r="F271" s="3"/>
      <c r="G271" s="3"/>
      <c r="H271" s="3"/>
    </row>
    <row r="272" spans="1:8" ht="12.75">
      <c r="A272" s="3">
        <v>41332</v>
      </c>
      <c r="B272" s="3">
        <v>0</v>
      </c>
      <c r="D272" s="3">
        <v>16296</v>
      </c>
      <c r="E272" s="3">
        <v>0</v>
      </c>
      <c r="F272" s="3"/>
      <c r="G272" s="3"/>
      <c r="H272" s="3"/>
    </row>
    <row r="273" spans="1:8" ht="12.75">
      <c r="A273" s="3">
        <v>8289</v>
      </c>
      <c r="B273" s="3">
        <v>0</v>
      </c>
      <c r="D273" s="3">
        <v>17265</v>
      </c>
      <c r="E273" s="3">
        <v>0</v>
      </c>
      <c r="F273" s="3"/>
      <c r="G273" s="3"/>
      <c r="H273" s="3"/>
    </row>
    <row r="274" spans="1:8" ht="12.75">
      <c r="A274" s="3">
        <v>500</v>
      </c>
      <c r="B274" s="3">
        <v>0</v>
      </c>
      <c r="D274" s="3">
        <v>17405</v>
      </c>
      <c r="E274" s="3">
        <v>0</v>
      </c>
      <c r="F274" s="3"/>
      <c r="G274" s="3"/>
      <c r="H274" s="3"/>
    </row>
    <row r="275" spans="1:8" ht="12.75">
      <c r="A275" s="3">
        <v>162321</v>
      </c>
      <c r="B275" s="3">
        <v>0</v>
      </c>
      <c r="D275" s="3">
        <v>17411</v>
      </c>
      <c r="E275" s="3">
        <v>0</v>
      </c>
      <c r="F275" s="3"/>
      <c r="G275" s="3"/>
      <c r="H275" s="3"/>
    </row>
    <row r="276" spans="1:8" ht="12.75">
      <c r="A276" s="3">
        <v>17631</v>
      </c>
      <c r="B276" s="3">
        <v>0</v>
      </c>
      <c r="D276" s="3">
        <v>17421</v>
      </c>
      <c r="E276" s="3">
        <v>0</v>
      </c>
      <c r="F276" s="3"/>
      <c r="G276" s="3"/>
      <c r="H276" s="3"/>
    </row>
    <row r="277" spans="1:8" ht="12.75">
      <c r="A277" s="3">
        <v>477</v>
      </c>
      <c r="B277" s="3">
        <v>0</v>
      </c>
      <c r="D277" s="3">
        <v>17579</v>
      </c>
      <c r="E277" s="3">
        <v>0</v>
      </c>
      <c r="F277" s="3"/>
      <c r="G277" s="3"/>
      <c r="H277" s="3"/>
    </row>
    <row r="278" spans="1:8" ht="12.75">
      <c r="A278" s="3">
        <f>83618+496445</f>
        <v>580063</v>
      </c>
      <c r="B278" s="3">
        <v>0</v>
      </c>
      <c r="D278" s="3">
        <v>17606</v>
      </c>
      <c r="E278" s="3">
        <v>0</v>
      </c>
      <c r="F278" s="3"/>
      <c r="G278" s="3"/>
      <c r="H278" s="3"/>
    </row>
    <row r="279" spans="1:8" ht="12.75">
      <c r="A279" s="3">
        <v>268284</v>
      </c>
      <c r="B279" s="3">
        <v>11991</v>
      </c>
      <c r="D279" s="3">
        <v>17614</v>
      </c>
      <c r="E279" s="3">
        <v>0</v>
      </c>
      <c r="F279" s="3"/>
      <c r="G279" s="3"/>
      <c r="H279" s="3"/>
    </row>
    <row r="280" spans="1:8" ht="12.75">
      <c r="A280" s="3">
        <v>7923</v>
      </c>
      <c r="B280" s="3">
        <v>10069</v>
      </c>
      <c r="D280" s="3">
        <v>17631</v>
      </c>
      <c r="E280" s="3">
        <v>0</v>
      </c>
      <c r="F280" s="3"/>
      <c r="G280" s="3"/>
      <c r="H280" s="3"/>
    </row>
    <row r="281" spans="1:8" ht="12.75">
      <c r="A281" s="3">
        <v>98</v>
      </c>
      <c r="B281" s="3">
        <v>605</v>
      </c>
      <c r="D281" s="3">
        <v>17631</v>
      </c>
      <c r="E281" s="3">
        <v>0</v>
      </c>
      <c r="F281" s="3"/>
      <c r="G281" s="3"/>
      <c r="H281" s="3"/>
    </row>
    <row r="282" spans="1:8" ht="12.75">
      <c r="A282" s="3">
        <v>46846</v>
      </c>
      <c r="B282" s="3">
        <v>2736</v>
      </c>
      <c r="D282" s="3">
        <v>18136</v>
      </c>
      <c r="E282" s="3">
        <v>0</v>
      </c>
      <c r="F282" s="3"/>
      <c r="G282" s="3"/>
      <c r="H282" s="3"/>
    </row>
    <row r="283" spans="1:8" ht="12.75">
      <c r="A283" s="3">
        <v>5670</v>
      </c>
      <c r="B283" s="3">
        <v>5718</v>
      </c>
      <c r="D283" s="3">
        <v>18239</v>
      </c>
      <c r="E283" s="3">
        <v>0</v>
      </c>
      <c r="F283" s="3"/>
      <c r="G283" s="3"/>
      <c r="H283" s="3"/>
    </row>
    <row r="284" spans="1:8" ht="12.75">
      <c r="A284" s="3">
        <v>17614</v>
      </c>
      <c r="B284" s="3">
        <v>24656</v>
      </c>
      <c r="D284" s="3">
        <v>18264</v>
      </c>
      <c r="E284" s="3">
        <v>0</v>
      </c>
      <c r="F284" s="3"/>
      <c r="G284" s="3"/>
      <c r="H284" s="3"/>
    </row>
    <row r="285" spans="2:8" ht="12.75">
      <c r="B285" s="3">
        <v>124688</v>
      </c>
      <c r="D285" s="3">
        <v>18340</v>
      </c>
      <c r="E285" s="3">
        <v>0</v>
      </c>
      <c r="F285" s="3"/>
      <c r="G285" s="3"/>
      <c r="H285" s="3"/>
    </row>
    <row r="286" spans="2:8" ht="12.75">
      <c r="B286" s="3">
        <v>30465</v>
      </c>
      <c r="D286" s="3">
        <v>18778</v>
      </c>
      <c r="E286" s="3">
        <v>0</v>
      </c>
      <c r="F286" s="3"/>
      <c r="G286" s="3"/>
      <c r="H286" s="3"/>
    </row>
    <row r="287" spans="2:8" ht="12.75">
      <c r="B287" s="3">
        <v>9756</v>
      </c>
      <c r="D287" s="3">
        <v>18778</v>
      </c>
      <c r="E287" s="3">
        <v>0</v>
      </c>
      <c r="F287" s="3"/>
      <c r="G287" s="3"/>
      <c r="H287" s="3"/>
    </row>
    <row r="288" spans="1:8" ht="12.75">
      <c r="A288" s="2" t="s">
        <v>21</v>
      </c>
      <c r="D288" s="3">
        <v>18800</v>
      </c>
      <c r="E288" s="3">
        <v>0</v>
      </c>
      <c r="F288" s="3"/>
      <c r="G288" s="3"/>
      <c r="H288" s="3"/>
    </row>
    <row r="289" spans="1:8" ht="12.75">
      <c r="A289" s="3">
        <v>6195</v>
      </c>
      <c r="B289" s="3">
        <v>0</v>
      </c>
      <c r="D289" s="3">
        <v>18871</v>
      </c>
      <c r="E289" s="3">
        <v>0</v>
      </c>
      <c r="F289" s="3"/>
      <c r="G289" s="3"/>
      <c r="H289" s="3"/>
    </row>
    <row r="290" spans="1:8" ht="12.75">
      <c r="A290" s="3">
        <v>1212</v>
      </c>
      <c r="B290" s="3">
        <v>0</v>
      </c>
      <c r="D290" s="3">
        <v>18883</v>
      </c>
      <c r="E290" s="3">
        <v>0</v>
      </c>
      <c r="F290" s="3"/>
      <c r="G290" s="3"/>
      <c r="H290" s="3"/>
    </row>
    <row r="291" spans="1:8" ht="12.75">
      <c r="A291" s="3">
        <v>12424</v>
      </c>
      <c r="B291" s="3">
        <v>0</v>
      </c>
      <c r="D291" s="3">
        <v>18896</v>
      </c>
      <c r="E291" s="3">
        <v>0</v>
      </c>
      <c r="F291" s="3"/>
      <c r="G291" s="3"/>
      <c r="H291" s="3"/>
    </row>
    <row r="292" spans="1:8" ht="12.75">
      <c r="A292" s="3">
        <v>35007</v>
      </c>
      <c r="B292" s="3">
        <v>0</v>
      </c>
      <c r="D292" s="3">
        <v>18900</v>
      </c>
      <c r="E292" s="3">
        <v>0</v>
      </c>
      <c r="F292" s="3"/>
      <c r="G292" s="3"/>
      <c r="H292" s="3"/>
    </row>
    <row r="293" spans="1:8" ht="12.75">
      <c r="A293" s="3">
        <v>6002</v>
      </c>
      <c r="B293" s="3">
        <v>0</v>
      </c>
      <c r="D293" s="3">
        <v>19111</v>
      </c>
      <c r="E293" s="3">
        <v>0</v>
      </c>
      <c r="F293" s="3"/>
      <c r="G293" s="3"/>
      <c r="H293" s="3"/>
    </row>
    <row r="294" spans="1:8" ht="12.75">
      <c r="A294" s="3">
        <v>23406</v>
      </c>
      <c r="B294" s="3">
        <v>0</v>
      </c>
      <c r="D294" s="3">
        <v>19708</v>
      </c>
      <c r="E294" s="3">
        <v>0</v>
      </c>
      <c r="F294" s="3"/>
      <c r="G294" s="3"/>
      <c r="H294" s="3"/>
    </row>
    <row r="295" spans="1:8" ht="12.75">
      <c r="A295" s="3">
        <v>174</v>
      </c>
      <c r="B295" s="3">
        <v>0</v>
      </c>
      <c r="D295" s="3">
        <v>19708</v>
      </c>
      <c r="E295" s="3">
        <v>0</v>
      </c>
      <c r="F295" s="3"/>
      <c r="G295" s="3"/>
      <c r="H295" s="3"/>
    </row>
    <row r="296" spans="1:8" ht="12.75">
      <c r="A296" s="3">
        <v>0</v>
      </c>
      <c r="B296" s="3">
        <v>0</v>
      </c>
      <c r="D296" s="3">
        <v>19740</v>
      </c>
      <c r="E296" s="3">
        <v>0</v>
      </c>
      <c r="F296" s="3"/>
      <c r="G296" s="3"/>
      <c r="H296" s="3"/>
    </row>
    <row r="297" spans="1:8" ht="12.75">
      <c r="A297" s="3">
        <v>116536</v>
      </c>
      <c r="B297" s="3">
        <v>0</v>
      </c>
      <c r="D297" s="3">
        <v>20077</v>
      </c>
      <c r="E297" s="3">
        <v>0</v>
      </c>
      <c r="F297" s="3"/>
      <c r="G297" s="3"/>
      <c r="H297" s="3"/>
    </row>
    <row r="298" spans="1:8" ht="12.75">
      <c r="A298" s="3">
        <v>5239</v>
      </c>
      <c r="B298" s="3">
        <v>0</v>
      </c>
      <c r="D298" s="3">
        <v>20572</v>
      </c>
      <c r="E298" s="3">
        <v>0</v>
      </c>
      <c r="F298" s="3"/>
      <c r="G298" s="3"/>
      <c r="H298" s="3"/>
    </row>
    <row r="299" spans="1:8" ht="12.75">
      <c r="A299" s="3">
        <v>3087</v>
      </c>
      <c r="B299" s="3">
        <v>0</v>
      </c>
      <c r="D299" s="3">
        <v>20850</v>
      </c>
      <c r="E299" s="3">
        <v>0</v>
      </c>
      <c r="F299" s="3"/>
      <c r="G299" s="3"/>
      <c r="H299" s="3"/>
    </row>
    <row r="300" spans="1:8" ht="12.75">
      <c r="A300" s="3">
        <v>333</v>
      </c>
      <c r="B300" s="3">
        <v>0</v>
      </c>
      <c r="D300" s="3">
        <v>20859</v>
      </c>
      <c r="E300" s="3">
        <v>0</v>
      </c>
      <c r="F300" s="3"/>
      <c r="G300" s="3"/>
      <c r="H300" s="3"/>
    </row>
    <row r="301" spans="1:8" ht="12.75">
      <c r="A301" s="3">
        <v>6945</v>
      </c>
      <c r="B301" s="3">
        <v>0</v>
      </c>
      <c r="D301" s="3">
        <v>21485</v>
      </c>
      <c r="E301" s="3">
        <v>0</v>
      </c>
      <c r="F301" s="3"/>
      <c r="G301" s="3"/>
      <c r="H301" s="3"/>
    </row>
    <row r="302" spans="1:8" ht="12.75">
      <c r="A302" s="3">
        <v>15193</v>
      </c>
      <c r="B302" s="3">
        <v>0</v>
      </c>
      <c r="D302" s="3">
        <v>21495</v>
      </c>
      <c r="E302" s="3">
        <v>0</v>
      </c>
      <c r="F302" s="3"/>
      <c r="G302" s="3"/>
      <c r="H302" s="3"/>
    </row>
    <row r="303" spans="2:8" ht="12.75">
      <c r="B303" s="3">
        <v>273</v>
      </c>
      <c r="D303" s="3">
        <v>21668</v>
      </c>
      <c r="E303" s="3">
        <v>0</v>
      </c>
      <c r="F303" s="3"/>
      <c r="G303" s="3"/>
      <c r="H303" s="3"/>
    </row>
    <row r="304" spans="2:8" ht="12.75">
      <c r="B304" s="3">
        <v>241</v>
      </c>
      <c r="D304" s="3">
        <v>22284</v>
      </c>
      <c r="E304" s="3">
        <v>0</v>
      </c>
      <c r="F304" s="3"/>
      <c r="G304" s="3"/>
      <c r="H304" s="3"/>
    </row>
    <row r="305" spans="2:8" ht="12.75">
      <c r="B305" s="3">
        <v>4552</v>
      </c>
      <c r="D305" s="3">
        <v>22950</v>
      </c>
      <c r="E305" s="3">
        <v>0</v>
      </c>
      <c r="F305" s="3"/>
      <c r="G305" s="3"/>
      <c r="H305" s="3"/>
    </row>
    <row r="306" spans="2:8" ht="12.75">
      <c r="B306" s="3">
        <v>15245</v>
      </c>
      <c r="D306" s="3">
        <v>23255</v>
      </c>
      <c r="E306" s="3">
        <v>0</v>
      </c>
      <c r="F306" s="3"/>
      <c r="G306" s="3"/>
      <c r="H306" s="3"/>
    </row>
    <row r="307" spans="2:8" ht="12.75">
      <c r="B307" s="3">
        <v>165227</v>
      </c>
      <c r="D307" s="3">
        <v>23406</v>
      </c>
      <c r="E307" s="3">
        <v>0</v>
      </c>
      <c r="F307" s="3"/>
      <c r="G307" s="3"/>
      <c r="H307" s="3"/>
    </row>
    <row r="308" spans="2:8" ht="12.75">
      <c r="B308" s="3">
        <v>7285</v>
      </c>
      <c r="D308" s="3">
        <v>23487</v>
      </c>
      <c r="E308" s="3">
        <v>0</v>
      </c>
      <c r="F308" s="3"/>
      <c r="G308" s="3"/>
      <c r="H308" s="3"/>
    </row>
    <row r="309" spans="2:8" ht="12.75">
      <c r="B309" s="3">
        <v>45068</v>
      </c>
      <c r="D309" s="3">
        <v>23643</v>
      </c>
      <c r="E309" s="3">
        <v>0</v>
      </c>
      <c r="F309" s="3"/>
      <c r="G309" s="3"/>
      <c r="H309" s="3"/>
    </row>
    <row r="310" spans="2:8" ht="12.75">
      <c r="B310" s="3">
        <v>16111</v>
      </c>
      <c r="D310" s="3">
        <v>24126</v>
      </c>
      <c r="E310" s="3">
        <v>0</v>
      </c>
      <c r="F310" s="3"/>
      <c r="G310" s="3"/>
      <c r="H310" s="3"/>
    </row>
    <row r="311" spans="2:8" ht="12.75">
      <c r="B311" s="3">
        <v>121737</v>
      </c>
      <c r="D311" s="3">
        <v>24570</v>
      </c>
      <c r="E311" s="3">
        <v>0</v>
      </c>
      <c r="F311" s="3"/>
      <c r="G311" s="3"/>
      <c r="H311" s="3"/>
    </row>
    <row r="312" spans="2:8" ht="12.75">
      <c r="B312" s="3">
        <v>191012</v>
      </c>
      <c r="D312" s="3">
        <v>24578</v>
      </c>
      <c r="E312" s="3">
        <v>0</v>
      </c>
      <c r="F312" s="3"/>
      <c r="G312" s="3"/>
      <c r="H312" s="3"/>
    </row>
    <row r="313" spans="2:8" ht="12.75">
      <c r="B313" s="3">
        <v>261048</v>
      </c>
      <c r="D313" s="3">
        <v>25086</v>
      </c>
      <c r="E313" s="3">
        <v>0</v>
      </c>
      <c r="F313" s="3"/>
      <c r="G313" s="3"/>
      <c r="H313" s="3"/>
    </row>
    <row r="314" spans="2:8" ht="12.75">
      <c r="B314" s="3">
        <v>19860</v>
      </c>
      <c r="D314" s="3">
        <v>25605</v>
      </c>
      <c r="E314" s="3">
        <v>0</v>
      </c>
      <c r="F314" s="3"/>
      <c r="G314" s="3"/>
      <c r="H314" s="3"/>
    </row>
    <row r="315" spans="2:8" ht="12.75">
      <c r="B315" s="3">
        <v>46826</v>
      </c>
      <c r="D315" s="3">
        <v>25630</v>
      </c>
      <c r="E315" s="3">
        <v>0</v>
      </c>
      <c r="F315" s="3"/>
      <c r="G315" s="3"/>
      <c r="H315" s="3"/>
    </row>
    <row r="316" spans="1:8" ht="12.75">
      <c r="A316" s="2" t="s">
        <v>22</v>
      </c>
      <c r="D316" s="3">
        <v>25689</v>
      </c>
      <c r="E316" s="3">
        <v>0</v>
      </c>
      <c r="F316" s="3"/>
      <c r="G316" s="3"/>
      <c r="H316" s="3"/>
    </row>
    <row r="317" spans="1:8" ht="12.75">
      <c r="A317" s="3">
        <v>7168</v>
      </c>
      <c r="B317" s="3">
        <v>0</v>
      </c>
      <c r="D317" s="3">
        <v>25834</v>
      </c>
      <c r="E317" s="3">
        <v>0</v>
      </c>
      <c r="F317" s="3"/>
      <c r="G317" s="3"/>
      <c r="H317" s="3"/>
    </row>
    <row r="318" spans="1:8" ht="12.75">
      <c r="A318" s="3">
        <v>1137</v>
      </c>
      <c r="B318" s="3">
        <v>0</v>
      </c>
      <c r="D318" s="3">
        <v>26568</v>
      </c>
      <c r="E318" s="3">
        <v>0</v>
      </c>
      <c r="F318" s="3"/>
      <c r="G318" s="3"/>
      <c r="H318" s="3"/>
    </row>
    <row r="319" spans="1:8" ht="12.75">
      <c r="A319" s="3">
        <v>1008</v>
      </c>
      <c r="B319" s="3">
        <v>0</v>
      </c>
      <c r="D319" s="3">
        <v>27214</v>
      </c>
      <c r="E319" s="3">
        <v>0</v>
      </c>
      <c r="F319" s="3"/>
      <c r="G319" s="3"/>
      <c r="H319" s="3"/>
    </row>
    <row r="320" spans="2:8" ht="12.75">
      <c r="B320" s="3">
        <v>0</v>
      </c>
      <c r="D320" s="3">
        <v>27452</v>
      </c>
      <c r="E320" s="3">
        <v>0</v>
      </c>
      <c r="F320" s="3"/>
      <c r="G320" s="3"/>
      <c r="H320" s="3"/>
    </row>
    <row r="321" spans="2:8" ht="12.75">
      <c r="B321" s="3">
        <v>0</v>
      </c>
      <c r="D321" s="3">
        <v>27906</v>
      </c>
      <c r="E321" s="3">
        <v>0</v>
      </c>
      <c r="F321" s="3"/>
      <c r="G321" s="3"/>
      <c r="H321" s="3"/>
    </row>
    <row r="322" spans="2:8" ht="12.75">
      <c r="B322" s="3">
        <v>0</v>
      </c>
      <c r="D322" s="3">
        <v>28167</v>
      </c>
      <c r="E322" s="3">
        <v>0</v>
      </c>
      <c r="F322" s="3"/>
      <c r="G322" s="3"/>
      <c r="H322" s="3"/>
    </row>
    <row r="323" spans="2:8" ht="12.75">
      <c r="B323" s="3">
        <v>0</v>
      </c>
      <c r="D323" s="3">
        <v>28649</v>
      </c>
      <c r="E323" s="3">
        <v>0</v>
      </c>
      <c r="F323" s="3"/>
      <c r="G323" s="3"/>
      <c r="H323" s="3"/>
    </row>
    <row r="324" spans="2:8" ht="12.75">
      <c r="B324" s="3">
        <v>1687</v>
      </c>
      <c r="D324" s="3">
        <v>29055</v>
      </c>
      <c r="E324" s="3">
        <v>0</v>
      </c>
      <c r="F324" s="3"/>
      <c r="G324" s="3"/>
      <c r="H324" s="3"/>
    </row>
    <row r="325" spans="2:8" ht="12.75">
      <c r="B325" s="3">
        <v>46297</v>
      </c>
      <c r="D325" s="3">
        <v>29094</v>
      </c>
      <c r="E325" s="3">
        <v>0</v>
      </c>
      <c r="F325" s="3"/>
      <c r="G325" s="3"/>
      <c r="H325" s="3"/>
    </row>
    <row r="326" spans="2:8" ht="12.75">
      <c r="B326" s="3">
        <v>13092</v>
      </c>
      <c r="D326" s="3">
        <v>29688</v>
      </c>
      <c r="E326" s="3">
        <v>0</v>
      </c>
      <c r="F326" s="3"/>
      <c r="G326" s="3"/>
      <c r="H326" s="3"/>
    </row>
    <row r="327" spans="1:8" ht="12.75">
      <c r="A327" s="2" t="s">
        <v>24</v>
      </c>
      <c r="D327" s="3">
        <v>29871</v>
      </c>
      <c r="E327" s="3">
        <v>0</v>
      </c>
      <c r="F327" s="3"/>
      <c r="G327" s="3"/>
      <c r="H327" s="3"/>
    </row>
    <row r="328" spans="1:8" ht="12.75">
      <c r="A328" s="3">
        <v>507</v>
      </c>
      <c r="B328" s="3">
        <v>0</v>
      </c>
      <c r="D328" s="3">
        <v>31350</v>
      </c>
      <c r="E328" s="3">
        <v>0</v>
      </c>
      <c r="F328" s="3"/>
      <c r="G328" s="3"/>
      <c r="H328" s="3"/>
    </row>
    <row r="329" spans="1:8" ht="12.75">
      <c r="A329" s="3">
        <v>1046</v>
      </c>
      <c r="B329" s="3">
        <v>0</v>
      </c>
      <c r="D329" s="3">
        <v>31554</v>
      </c>
      <c r="E329" s="3">
        <v>0</v>
      </c>
      <c r="F329" s="3"/>
      <c r="G329" s="3"/>
      <c r="H329" s="3"/>
    </row>
    <row r="330" spans="1:8" ht="12.75">
      <c r="A330" s="3">
        <v>204066</v>
      </c>
      <c r="B330" s="3">
        <v>0</v>
      </c>
      <c r="D330" s="3">
        <v>32446</v>
      </c>
      <c r="E330" s="3">
        <v>0</v>
      </c>
      <c r="F330" s="3"/>
      <c r="G330" s="3"/>
      <c r="H330" s="3"/>
    </row>
    <row r="331" spans="1:8" ht="12.75">
      <c r="A331" s="3">
        <v>10998</v>
      </c>
      <c r="B331" s="3">
        <v>0</v>
      </c>
      <c r="D331" s="3">
        <v>33093</v>
      </c>
      <c r="E331" s="3">
        <v>0</v>
      </c>
      <c r="F331" s="3"/>
      <c r="G331" s="3"/>
      <c r="H331" s="3"/>
    </row>
    <row r="332" spans="1:8" ht="12.75">
      <c r="A332" s="3">
        <v>37351</v>
      </c>
      <c r="B332" s="3">
        <v>0</v>
      </c>
      <c r="D332" s="3">
        <v>35007</v>
      </c>
      <c r="E332" s="3">
        <v>0</v>
      </c>
      <c r="F332" s="3"/>
      <c r="G332" s="3"/>
      <c r="H332" s="3"/>
    </row>
    <row r="333" spans="1:8" ht="12.75">
      <c r="A333" s="3">
        <v>18778</v>
      </c>
      <c r="B333" s="3">
        <v>0</v>
      </c>
      <c r="D333" s="3">
        <v>35951</v>
      </c>
      <c r="E333" s="3">
        <v>0</v>
      </c>
      <c r="F333" s="3"/>
      <c r="G333" s="3"/>
      <c r="H333" s="3"/>
    </row>
    <row r="334" spans="1:8" ht="12.75">
      <c r="A334" s="3">
        <v>37351</v>
      </c>
      <c r="B334" s="3">
        <v>0</v>
      </c>
      <c r="D334" s="3">
        <v>36552</v>
      </c>
      <c r="E334" s="3">
        <v>0</v>
      </c>
      <c r="F334" s="3"/>
      <c r="G334" s="3"/>
      <c r="H334" s="3"/>
    </row>
    <row r="335" spans="1:8" ht="12.75">
      <c r="A335" s="3">
        <v>18778</v>
      </c>
      <c r="B335" s="3">
        <v>0</v>
      </c>
      <c r="D335" s="3">
        <v>36888</v>
      </c>
      <c r="E335" s="3">
        <v>0</v>
      </c>
      <c r="F335" s="3"/>
      <c r="G335" s="3"/>
      <c r="H335" s="3"/>
    </row>
    <row r="336" spans="1:8" ht="12.75">
      <c r="A336" s="3">
        <v>21495</v>
      </c>
      <c r="B336" s="3">
        <v>0</v>
      </c>
      <c r="D336" s="3">
        <v>37351</v>
      </c>
      <c r="E336" s="3">
        <v>0</v>
      </c>
      <c r="F336" s="3"/>
      <c r="G336" s="3"/>
      <c r="H336" s="3"/>
    </row>
    <row r="337" spans="2:8" ht="12.75">
      <c r="B337" s="3">
        <v>0</v>
      </c>
      <c r="D337" s="3">
        <v>37351</v>
      </c>
      <c r="E337" s="3">
        <v>0</v>
      </c>
      <c r="F337" s="3"/>
      <c r="G337" s="3"/>
      <c r="H337" s="3"/>
    </row>
    <row r="338" spans="2:8" ht="12.75">
      <c r="B338" s="3">
        <v>0</v>
      </c>
      <c r="D338" s="3">
        <v>37627</v>
      </c>
      <c r="E338" s="3">
        <v>0</v>
      </c>
      <c r="F338" s="3"/>
      <c r="G338" s="3"/>
      <c r="H338" s="3"/>
    </row>
    <row r="339" spans="2:8" ht="12.75">
      <c r="B339" s="3">
        <v>52998</v>
      </c>
      <c r="D339" s="3">
        <v>37821</v>
      </c>
      <c r="E339" s="3">
        <v>0</v>
      </c>
      <c r="F339" s="3"/>
      <c r="G339" s="3"/>
      <c r="H339" s="3"/>
    </row>
    <row r="340" spans="2:8" ht="12.75">
      <c r="B340" s="3">
        <v>41042</v>
      </c>
      <c r="D340" s="3">
        <v>38154</v>
      </c>
      <c r="E340" s="3">
        <v>0</v>
      </c>
      <c r="F340" s="3"/>
      <c r="G340" s="3"/>
      <c r="H340" s="3"/>
    </row>
    <row r="341" spans="2:8" ht="12.75">
      <c r="B341" s="3">
        <v>3792</v>
      </c>
      <c r="D341" s="3">
        <v>40107</v>
      </c>
      <c r="E341" s="3">
        <v>0</v>
      </c>
      <c r="F341" s="3"/>
      <c r="G341" s="3"/>
      <c r="H341" s="3"/>
    </row>
    <row r="342" spans="2:8" ht="12.75">
      <c r="B342" s="3">
        <v>28494</v>
      </c>
      <c r="D342" s="3">
        <v>40755</v>
      </c>
      <c r="E342" s="3">
        <v>0</v>
      </c>
      <c r="F342" s="3"/>
      <c r="G342" s="3"/>
      <c r="H342" s="3"/>
    </row>
    <row r="343" spans="2:8" ht="12.75">
      <c r="B343" s="3">
        <v>4650</v>
      </c>
      <c r="D343" s="3">
        <v>41270</v>
      </c>
      <c r="E343" s="3">
        <v>0</v>
      </c>
      <c r="F343" s="3"/>
      <c r="G343" s="3"/>
      <c r="H343" s="3"/>
    </row>
    <row r="344" spans="2:8" ht="12.75">
      <c r="B344" s="3">
        <v>36636</v>
      </c>
      <c r="D344" s="3">
        <v>41325</v>
      </c>
      <c r="E344" s="3">
        <v>0</v>
      </c>
      <c r="F344" s="3"/>
      <c r="G344" s="3"/>
      <c r="H344" s="3"/>
    </row>
    <row r="345" spans="2:8" ht="12.75">
      <c r="B345" s="3">
        <v>192354</v>
      </c>
      <c r="D345" s="3">
        <v>41332</v>
      </c>
      <c r="E345" s="3">
        <v>0</v>
      </c>
      <c r="F345" s="3"/>
      <c r="G345" s="3"/>
      <c r="H345" s="3"/>
    </row>
    <row r="346" spans="1:8" ht="12.75">
      <c r="A346" s="2" t="s">
        <v>23</v>
      </c>
      <c r="D346" s="3">
        <v>43116</v>
      </c>
      <c r="E346" s="3">
        <v>0</v>
      </c>
      <c r="F346" s="3"/>
      <c r="G346" s="3"/>
      <c r="H346" s="3"/>
    </row>
    <row r="347" spans="1:8" ht="12.75">
      <c r="A347" s="3">
        <v>10459</v>
      </c>
      <c r="B347" s="3">
        <v>0</v>
      </c>
      <c r="D347" s="3">
        <v>44637</v>
      </c>
      <c r="E347" s="3">
        <v>0</v>
      </c>
      <c r="F347" s="3"/>
      <c r="G347" s="3"/>
      <c r="H347" s="3"/>
    </row>
    <row r="348" spans="1:8" ht="12.75">
      <c r="A348" s="3">
        <v>28649</v>
      </c>
      <c r="B348" s="3">
        <v>0</v>
      </c>
      <c r="D348" s="3">
        <v>45401</v>
      </c>
      <c r="E348" s="3">
        <v>0</v>
      </c>
      <c r="F348" s="3"/>
      <c r="G348" s="3"/>
      <c r="H348" s="3"/>
    </row>
    <row r="349" spans="1:8" ht="12.75">
      <c r="A349" s="3">
        <v>2449</v>
      </c>
      <c r="B349" s="3">
        <v>0</v>
      </c>
      <c r="D349" s="3">
        <v>45699</v>
      </c>
      <c r="E349" s="3">
        <v>0</v>
      </c>
      <c r="F349" s="3"/>
      <c r="G349" s="3"/>
      <c r="H349" s="3"/>
    </row>
    <row r="350" spans="1:8" ht="12.75">
      <c r="A350" s="3">
        <v>156119</v>
      </c>
      <c r="B350" s="3">
        <v>0</v>
      </c>
      <c r="D350" s="3">
        <v>45997</v>
      </c>
      <c r="E350" s="3">
        <v>0</v>
      </c>
      <c r="F350" s="3"/>
      <c r="G350" s="3"/>
      <c r="H350" s="3"/>
    </row>
    <row r="351" spans="1:8" ht="12.75">
      <c r="A351" s="3">
        <v>86808</v>
      </c>
      <c r="B351" s="3">
        <v>0</v>
      </c>
      <c r="D351" s="3">
        <v>46846</v>
      </c>
      <c r="E351" s="3">
        <v>0</v>
      </c>
      <c r="F351" s="3"/>
      <c r="G351" s="3"/>
      <c r="H351" s="3"/>
    </row>
    <row r="352" spans="1:8" ht="12.75">
      <c r="A352" s="3">
        <v>241</v>
      </c>
      <c r="B352" s="3">
        <v>0</v>
      </c>
      <c r="D352" s="3">
        <v>48089</v>
      </c>
      <c r="E352" s="3">
        <v>0</v>
      </c>
      <c r="F352" s="3"/>
      <c r="G352" s="3"/>
      <c r="H352" s="3"/>
    </row>
    <row r="353" spans="1:8" ht="12.75">
      <c r="A353" s="3">
        <v>103655</v>
      </c>
      <c r="B353" s="3">
        <v>0</v>
      </c>
      <c r="D353" s="3">
        <v>49269</v>
      </c>
      <c r="E353" s="3">
        <v>0</v>
      </c>
      <c r="F353" s="3"/>
      <c r="G353" s="3"/>
      <c r="H353" s="3"/>
    </row>
    <row r="354" spans="1:8" ht="12.75">
      <c r="A354" s="3">
        <v>136587</v>
      </c>
      <c r="B354" s="3">
        <v>0</v>
      </c>
      <c r="D354" s="3">
        <v>49599</v>
      </c>
      <c r="E354" s="3">
        <v>0</v>
      </c>
      <c r="F354" s="3"/>
      <c r="G354" s="3"/>
      <c r="H354" s="3"/>
    </row>
    <row r="355" spans="1:8" ht="12.75">
      <c r="A355" s="3">
        <v>37627</v>
      </c>
      <c r="B355" s="3">
        <v>0</v>
      </c>
      <c r="D355" s="3">
        <v>50640</v>
      </c>
      <c r="E355" s="3">
        <v>0</v>
      </c>
      <c r="F355" s="3"/>
      <c r="G355" s="3"/>
      <c r="H355" s="3"/>
    </row>
    <row r="356" spans="1:8" ht="12.75">
      <c r="A356" s="3">
        <v>15342</v>
      </c>
      <c r="B356" s="3">
        <v>348</v>
      </c>
      <c r="D356" s="3">
        <v>51097</v>
      </c>
      <c r="E356" s="3">
        <v>0</v>
      </c>
      <c r="F356" s="3"/>
      <c r="G356" s="3"/>
      <c r="H356" s="3"/>
    </row>
    <row r="357" spans="1:8" ht="12.75">
      <c r="A357" s="3">
        <v>0</v>
      </c>
      <c r="B357" s="3">
        <v>616</v>
      </c>
      <c r="D357" s="3">
        <v>51201</v>
      </c>
      <c r="E357" s="3">
        <v>0</v>
      </c>
      <c r="F357" s="3"/>
      <c r="G357" s="3"/>
      <c r="H357" s="3"/>
    </row>
    <row r="358" spans="2:8" ht="12.75">
      <c r="B358" s="3">
        <v>686</v>
      </c>
      <c r="D358" s="3">
        <v>52641</v>
      </c>
      <c r="E358" s="3">
        <v>0</v>
      </c>
      <c r="F358" s="3"/>
      <c r="G358" s="3"/>
      <c r="H358" s="3"/>
    </row>
    <row r="359" spans="2:8" ht="12.75">
      <c r="B359" s="3">
        <v>20190</v>
      </c>
      <c r="D359" s="3">
        <v>52641</v>
      </c>
      <c r="E359" s="3">
        <v>7</v>
      </c>
      <c r="F359" s="3"/>
      <c r="G359" s="3"/>
      <c r="H359" s="3"/>
    </row>
    <row r="360" spans="2:8" ht="12.75">
      <c r="B360" s="3">
        <v>29028</v>
      </c>
      <c r="D360" s="3">
        <v>53476</v>
      </c>
      <c r="E360" s="3">
        <v>30</v>
      </c>
      <c r="F360" s="3"/>
      <c r="G360" s="3"/>
      <c r="H360" s="3"/>
    </row>
    <row r="361" spans="2:8" ht="12.75">
      <c r="B361" s="3">
        <v>186076</v>
      </c>
      <c r="D361" s="3">
        <v>53508</v>
      </c>
      <c r="E361" s="3">
        <v>50</v>
      </c>
      <c r="F361" s="3"/>
      <c r="G361" s="3"/>
      <c r="H361" s="3"/>
    </row>
    <row r="362" spans="2:8" ht="12.75">
      <c r="B362" s="3">
        <v>2310</v>
      </c>
      <c r="D362" s="3">
        <v>53726</v>
      </c>
      <c r="E362" s="3">
        <v>60</v>
      </c>
      <c r="F362" s="3"/>
      <c r="G362" s="3"/>
      <c r="H362" s="3"/>
    </row>
    <row r="363" spans="2:8" ht="12.75">
      <c r="B363" s="3">
        <v>25851</v>
      </c>
      <c r="D363" s="3">
        <v>53732</v>
      </c>
      <c r="E363" s="3">
        <v>146</v>
      </c>
      <c r="F363" s="3"/>
      <c r="G363" s="3"/>
      <c r="H363" s="3"/>
    </row>
    <row r="364" spans="2:8" ht="12.75">
      <c r="B364" s="3">
        <v>14541</v>
      </c>
      <c r="D364" s="3">
        <v>54651</v>
      </c>
      <c r="E364" s="3">
        <v>168</v>
      </c>
      <c r="F364" s="3"/>
      <c r="G364" s="3"/>
      <c r="H364" s="3"/>
    </row>
    <row r="365" spans="2:8" ht="12.75">
      <c r="B365" s="3">
        <v>6442</v>
      </c>
      <c r="D365" s="3">
        <v>55801</v>
      </c>
      <c r="E365" s="3">
        <v>171</v>
      </c>
      <c r="F365" s="3"/>
      <c r="G365" s="3"/>
      <c r="H365" s="3"/>
    </row>
    <row r="366" spans="2:8" ht="12.75">
      <c r="B366" s="3">
        <v>6442</v>
      </c>
      <c r="D366" s="3">
        <v>60565</v>
      </c>
      <c r="E366" s="3">
        <v>220</v>
      </c>
      <c r="F366" s="3"/>
      <c r="G366" s="3"/>
      <c r="H366" s="3"/>
    </row>
    <row r="367" spans="2:8" ht="12.75">
      <c r="B367" s="3">
        <v>19409</v>
      </c>
      <c r="D367" s="3">
        <v>62428</v>
      </c>
      <c r="E367" s="3">
        <v>241</v>
      </c>
      <c r="F367" s="3"/>
      <c r="G367" s="3"/>
      <c r="H367" s="3"/>
    </row>
    <row r="368" spans="1:8" ht="12.75">
      <c r="A368" s="2" t="s">
        <v>25</v>
      </c>
      <c r="D368" s="3">
        <v>63900</v>
      </c>
      <c r="E368" s="3">
        <v>272</v>
      </c>
      <c r="F368" s="3"/>
      <c r="G368" s="3"/>
      <c r="H368" s="3"/>
    </row>
    <row r="369" spans="1:8" ht="12.75">
      <c r="A369" s="3">
        <v>194</v>
      </c>
      <c r="B369" s="3">
        <v>0</v>
      </c>
      <c r="D369" s="3">
        <v>64645</v>
      </c>
      <c r="E369" s="3">
        <v>273</v>
      </c>
      <c r="F369" s="3"/>
      <c r="G369" s="3"/>
      <c r="H369" s="3"/>
    </row>
    <row r="370" spans="1:8" ht="12.75">
      <c r="A370" s="3">
        <v>6730</v>
      </c>
      <c r="B370" s="3">
        <v>0</v>
      </c>
      <c r="D370" s="3">
        <v>65092</v>
      </c>
      <c r="E370" s="3">
        <v>298</v>
      </c>
      <c r="F370" s="3"/>
      <c r="G370" s="3"/>
      <c r="H370" s="3"/>
    </row>
    <row r="371" spans="1:8" ht="12.75">
      <c r="A371" s="3">
        <v>0</v>
      </c>
      <c r="B371" s="3">
        <v>0</v>
      </c>
      <c r="D371" s="3">
        <v>65955</v>
      </c>
      <c r="E371" s="3">
        <v>310</v>
      </c>
      <c r="F371" s="3"/>
      <c r="G371" s="3"/>
      <c r="H371" s="3"/>
    </row>
    <row r="372" spans="1:8" ht="12.75">
      <c r="A372" s="3">
        <v>29055</v>
      </c>
      <c r="B372" s="3">
        <v>0</v>
      </c>
      <c r="D372" s="3">
        <v>75284</v>
      </c>
      <c r="E372" s="3">
        <v>341</v>
      </c>
      <c r="F372" s="3"/>
      <c r="G372" s="3"/>
      <c r="H372" s="3"/>
    </row>
    <row r="373" spans="1:8" ht="12.75">
      <c r="A373" s="3">
        <v>24126</v>
      </c>
      <c r="B373" s="3">
        <v>0</v>
      </c>
      <c r="D373" s="3">
        <v>80756</v>
      </c>
      <c r="E373" s="3">
        <v>348</v>
      </c>
      <c r="F373" s="3"/>
      <c r="G373" s="3"/>
      <c r="H373" s="3"/>
    </row>
    <row r="374" spans="1:8" ht="12.75">
      <c r="A374" s="3">
        <v>33093</v>
      </c>
      <c r="B374" s="3">
        <v>0</v>
      </c>
      <c r="D374" s="3">
        <v>80986</v>
      </c>
      <c r="E374" s="3">
        <v>480</v>
      </c>
      <c r="F374" s="3"/>
      <c r="G374" s="3"/>
      <c r="H374" s="3"/>
    </row>
    <row r="375" spans="1:8" ht="12.75">
      <c r="A375" s="3">
        <v>43116</v>
      </c>
      <c r="B375" s="3">
        <v>0</v>
      </c>
      <c r="D375" s="3">
        <v>82926</v>
      </c>
      <c r="E375" s="3">
        <v>586</v>
      </c>
      <c r="F375" s="3"/>
      <c r="G375" s="3"/>
      <c r="H375" s="3"/>
    </row>
    <row r="376" spans="1:8" ht="12.75">
      <c r="A376" s="3">
        <v>6081</v>
      </c>
      <c r="B376" s="3">
        <v>0</v>
      </c>
      <c r="D376" s="3">
        <v>83307</v>
      </c>
      <c r="E376" s="3">
        <v>605</v>
      </c>
      <c r="F376" s="3"/>
      <c r="G376" s="3"/>
      <c r="H376" s="3"/>
    </row>
    <row r="377" spans="1:8" ht="12.75">
      <c r="A377" s="3">
        <v>0</v>
      </c>
      <c r="B377" s="3">
        <v>0</v>
      </c>
      <c r="D377" s="3">
        <v>84369</v>
      </c>
      <c r="E377" s="3">
        <v>616</v>
      </c>
      <c r="F377" s="3"/>
      <c r="G377" s="3"/>
      <c r="H377" s="3"/>
    </row>
    <row r="378" spans="1:8" ht="12.75">
      <c r="A378" s="3">
        <v>155</v>
      </c>
      <c r="B378" s="3">
        <v>0</v>
      </c>
      <c r="D378" s="3">
        <v>85626</v>
      </c>
      <c r="E378" s="3">
        <v>677</v>
      </c>
      <c r="F378" s="3"/>
      <c r="G378" s="3"/>
      <c r="H378" s="3"/>
    </row>
    <row r="379" spans="1:8" ht="12.75">
      <c r="A379" s="3">
        <v>2678</v>
      </c>
      <c r="B379" s="3">
        <v>0</v>
      </c>
      <c r="D379" s="3">
        <v>86010</v>
      </c>
      <c r="E379" s="3">
        <v>686</v>
      </c>
      <c r="F379" s="3"/>
      <c r="G379" s="3"/>
      <c r="H379" s="3"/>
    </row>
    <row r="380" spans="1:8" ht="12.75">
      <c r="A380" s="3">
        <v>264</v>
      </c>
      <c r="B380" s="3">
        <v>0</v>
      </c>
      <c r="D380" s="3">
        <v>86013</v>
      </c>
      <c r="E380" s="3">
        <v>703</v>
      </c>
      <c r="F380" s="3"/>
      <c r="G380" s="3"/>
      <c r="H380" s="3"/>
    </row>
    <row r="381" spans="1:8" ht="12.75">
      <c r="A381" s="3">
        <v>8184</v>
      </c>
      <c r="B381" s="3">
        <v>146</v>
      </c>
      <c r="D381" s="3">
        <v>86808</v>
      </c>
      <c r="E381" s="3">
        <v>750</v>
      </c>
      <c r="F381" s="3"/>
      <c r="G381" s="3"/>
      <c r="H381" s="3"/>
    </row>
    <row r="382" spans="2:8" ht="12.75">
      <c r="B382" s="3">
        <v>13637</v>
      </c>
      <c r="D382" s="3">
        <v>88345</v>
      </c>
      <c r="E382" s="3">
        <v>750</v>
      </c>
      <c r="F382" s="3"/>
      <c r="G382" s="3"/>
      <c r="H382" s="3"/>
    </row>
    <row r="383" spans="2:8" ht="12.75">
      <c r="B383" s="3">
        <v>62816</v>
      </c>
      <c r="D383" s="3">
        <v>93290</v>
      </c>
      <c r="E383" s="3">
        <v>751</v>
      </c>
      <c r="F383" s="3"/>
      <c r="G383" s="3"/>
      <c r="H383" s="3"/>
    </row>
    <row r="384" spans="2:8" ht="12.75">
      <c r="B384" s="3">
        <v>7</v>
      </c>
      <c r="D384" s="3">
        <v>103214</v>
      </c>
      <c r="E384" s="3">
        <v>775</v>
      </c>
      <c r="F384" s="3"/>
      <c r="G384" s="3"/>
      <c r="H384" s="3"/>
    </row>
    <row r="385" spans="2:8" ht="12.75">
      <c r="B385" s="3">
        <v>1967</v>
      </c>
      <c r="D385" s="3">
        <v>103655</v>
      </c>
      <c r="E385" s="3">
        <v>780</v>
      </c>
      <c r="F385" s="3"/>
      <c r="G385" s="3"/>
      <c r="H385" s="3"/>
    </row>
    <row r="386" spans="2:8" ht="12.75">
      <c r="B386" s="3">
        <v>57840</v>
      </c>
      <c r="D386" s="3">
        <v>104166</v>
      </c>
      <c r="E386" s="3">
        <v>793</v>
      </c>
      <c r="F386" s="3"/>
      <c r="G386" s="3"/>
      <c r="H386" s="3"/>
    </row>
    <row r="387" spans="2:8" ht="12.75">
      <c r="B387" s="3">
        <v>1060</v>
      </c>
      <c r="D387" s="3">
        <v>108381</v>
      </c>
      <c r="E387" s="3">
        <v>863</v>
      </c>
      <c r="F387" s="3"/>
      <c r="G387" s="3"/>
      <c r="H387" s="3"/>
    </row>
    <row r="388" spans="2:8" ht="12.75">
      <c r="B388" s="3">
        <v>23664</v>
      </c>
      <c r="D388" s="3">
        <v>113746</v>
      </c>
      <c r="E388" s="3">
        <v>882</v>
      </c>
      <c r="F388" s="3"/>
      <c r="G388" s="3"/>
      <c r="H388" s="3"/>
    </row>
    <row r="389" spans="2:8" ht="12.75">
      <c r="B389" s="3">
        <v>32198</v>
      </c>
      <c r="D389" s="3">
        <v>116148</v>
      </c>
      <c r="E389" s="3">
        <v>963</v>
      </c>
      <c r="F389" s="3"/>
      <c r="G389" s="3"/>
      <c r="H389" s="3"/>
    </row>
    <row r="390" spans="2:8" ht="12.75">
      <c r="B390" s="3">
        <v>93662</v>
      </c>
      <c r="D390" s="3">
        <v>116536</v>
      </c>
      <c r="E390" s="3">
        <v>1060</v>
      </c>
      <c r="F390" s="3"/>
      <c r="G390" s="3"/>
      <c r="H390" s="3"/>
    </row>
    <row r="391" spans="1:8" ht="12.75">
      <c r="A391" s="2" t="s">
        <v>26</v>
      </c>
      <c r="D391" s="3">
        <v>118482</v>
      </c>
      <c r="E391" s="3">
        <v>1110</v>
      </c>
      <c r="F391" s="3"/>
      <c r="G391" s="3"/>
      <c r="H391" s="3"/>
    </row>
    <row r="392" spans="1:8" ht="12.75">
      <c r="A392" s="3">
        <v>17579</v>
      </c>
      <c r="B392" s="3">
        <v>0</v>
      </c>
      <c r="D392" s="3">
        <v>136587</v>
      </c>
      <c r="E392" s="3">
        <v>1132</v>
      </c>
      <c r="F392" s="3"/>
      <c r="G392" s="3"/>
      <c r="H392" s="3"/>
    </row>
    <row r="393" spans="1:8" ht="12.75">
      <c r="A393" s="3">
        <v>834</v>
      </c>
      <c r="B393" s="3">
        <v>0</v>
      </c>
      <c r="D393" s="3">
        <v>136796</v>
      </c>
      <c r="E393" s="3">
        <v>1135</v>
      </c>
      <c r="F393" s="3"/>
      <c r="G393" s="3"/>
      <c r="H393" s="3"/>
    </row>
    <row r="394" spans="1:8" ht="12.75">
      <c r="A394" s="3">
        <v>40755</v>
      </c>
      <c r="B394" s="3">
        <v>0</v>
      </c>
      <c r="D394" s="3">
        <v>137346</v>
      </c>
      <c r="E394" s="3">
        <v>1215</v>
      </c>
      <c r="F394" s="3"/>
      <c r="G394" s="3"/>
      <c r="H394" s="3"/>
    </row>
    <row r="395" spans="1:8" ht="12.75">
      <c r="A395" s="3">
        <v>330</v>
      </c>
      <c r="B395" s="3">
        <v>0</v>
      </c>
      <c r="D395" s="3">
        <v>138415</v>
      </c>
      <c r="E395" s="3">
        <v>1256</v>
      </c>
      <c r="F395" s="3"/>
      <c r="G395" s="3"/>
      <c r="H395" s="3"/>
    </row>
    <row r="396" spans="1:8" ht="12.75">
      <c r="A396" s="3">
        <v>5076</v>
      </c>
      <c r="B396" s="3">
        <v>0</v>
      </c>
      <c r="D396" s="3">
        <v>147640</v>
      </c>
      <c r="E396" s="3">
        <v>1267</v>
      </c>
      <c r="F396" s="3"/>
      <c r="G396" s="3"/>
      <c r="H396" s="3"/>
    </row>
    <row r="397" spans="1:8" ht="12.75">
      <c r="A397" s="3">
        <v>14400</v>
      </c>
      <c r="B397" s="3">
        <v>0</v>
      </c>
      <c r="D397" s="3">
        <v>148407</v>
      </c>
      <c r="E397" s="3">
        <v>1279</v>
      </c>
      <c r="F397" s="3"/>
      <c r="G397" s="3"/>
      <c r="H397" s="3"/>
    </row>
    <row r="398" spans="2:8" ht="12.75">
      <c r="B398" s="3">
        <v>0</v>
      </c>
      <c r="D398" s="3">
        <v>150738</v>
      </c>
      <c r="E398" s="3">
        <v>1327</v>
      </c>
      <c r="F398" s="3"/>
      <c r="G398" s="3"/>
      <c r="H398" s="3"/>
    </row>
    <row r="399" spans="2:8" ht="12.75">
      <c r="B399" s="3">
        <v>0</v>
      </c>
      <c r="D399" s="3">
        <v>156119</v>
      </c>
      <c r="E399" s="3">
        <v>1346</v>
      </c>
      <c r="F399" s="3"/>
      <c r="G399" s="3"/>
      <c r="H399" s="3"/>
    </row>
    <row r="400" spans="2:8" ht="12.75">
      <c r="B400" s="3">
        <v>0</v>
      </c>
      <c r="D400" s="3">
        <v>162321</v>
      </c>
      <c r="E400" s="3">
        <v>1359</v>
      </c>
      <c r="F400" s="3"/>
      <c r="G400" s="3"/>
      <c r="H400" s="3"/>
    </row>
    <row r="401" spans="2:8" ht="12.75">
      <c r="B401" s="3">
        <v>0</v>
      </c>
      <c r="D401" s="3">
        <v>164053</v>
      </c>
      <c r="E401" s="3">
        <v>1367</v>
      </c>
      <c r="F401" s="3"/>
      <c r="G401" s="3"/>
      <c r="H401" s="3"/>
    </row>
    <row r="402" spans="1:8" ht="12.75">
      <c r="A402" s="2" t="s">
        <v>27</v>
      </c>
      <c r="D402" s="3">
        <v>172079</v>
      </c>
      <c r="E402" s="3">
        <v>1389</v>
      </c>
      <c r="F402" s="3"/>
      <c r="G402" s="3"/>
      <c r="H402" s="3"/>
    </row>
    <row r="403" spans="1:8" ht="12.75">
      <c r="A403" s="3">
        <v>5072</v>
      </c>
      <c r="B403" s="3">
        <v>6630</v>
      </c>
      <c r="D403" s="3">
        <v>188420</v>
      </c>
      <c r="E403" s="3">
        <v>1430</v>
      </c>
      <c r="F403" s="3"/>
      <c r="G403" s="3"/>
      <c r="H403" s="3"/>
    </row>
    <row r="404" spans="1:8" ht="12.75">
      <c r="A404" s="3">
        <v>203</v>
      </c>
      <c r="B404" s="3">
        <v>863</v>
      </c>
      <c r="D404" s="3">
        <v>194536</v>
      </c>
      <c r="E404" s="3">
        <v>1502</v>
      </c>
      <c r="F404" s="3"/>
      <c r="G404" s="3"/>
      <c r="H404" s="3"/>
    </row>
    <row r="405" spans="1:8" ht="12.75">
      <c r="A405" s="3">
        <v>1452</v>
      </c>
      <c r="D405" s="3">
        <v>204066</v>
      </c>
      <c r="E405" s="3">
        <v>1506</v>
      </c>
      <c r="F405" s="3"/>
      <c r="G405" s="3"/>
      <c r="H405" s="3"/>
    </row>
    <row r="406" spans="1:8" ht="12.75">
      <c r="A406" s="3">
        <v>3708</v>
      </c>
      <c r="D406" s="3">
        <v>221789</v>
      </c>
      <c r="E406" s="3">
        <v>1557</v>
      </c>
      <c r="F406" s="3"/>
      <c r="G406" s="3"/>
      <c r="H406" s="3"/>
    </row>
    <row r="407" spans="1:8" ht="12.75">
      <c r="A407" s="3">
        <v>3839</v>
      </c>
      <c r="D407" s="3">
        <v>222666</v>
      </c>
      <c r="E407" s="3">
        <v>1569</v>
      </c>
      <c r="F407" s="3"/>
      <c r="G407" s="3"/>
      <c r="H407" s="3"/>
    </row>
    <row r="408" spans="1:8" ht="12.75">
      <c r="A408" s="3">
        <v>0</v>
      </c>
      <c r="D408" s="3">
        <v>224607</v>
      </c>
      <c r="E408" s="3">
        <v>1570</v>
      </c>
      <c r="F408" s="3"/>
      <c r="G408" s="3"/>
      <c r="H408" s="3"/>
    </row>
    <row r="409" spans="1:8" ht="12.75">
      <c r="A409" s="3">
        <v>2496</v>
      </c>
      <c r="D409" s="3">
        <v>253365</v>
      </c>
      <c r="E409" s="3">
        <v>1610</v>
      </c>
      <c r="F409" s="3"/>
      <c r="G409" s="3"/>
      <c r="H409" s="3"/>
    </row>
    <row r="410" spans="1:8" ht="12.75">
      <c r="A410" s="2" t="s">
        <v>28</v>
      </c>
      <c r="D410" s="3">
        <v>258785</v>
      </c>
      <c r="E410" s="3">
        <v>1664</v>
      </c>
      <c r="F410" s="3"/>
      <c r="G410" s="3"/>
      <c r="H410" s="3"/>
    </row>
    <row r="411" spans="1:8" ht="12.75">
      <c r="A411" s="3">
        <v>6747</v>
      </c>
      <c r="B411" s="3">
        <v>0</v>
      </c>
      <c r="D411" s="3">
        <v>268284</v>
      </c>
      <c r="E411" s="3">
        <v>1674</v>
      </c>
      <c r="F411" s="3"/>
      <c r="G411" s="3"/>
      <c r="H411" s="3"/>
    </row>
    <row r="412" spans="1:8" ht="12.75">
      <c r="A412" s="3">
        <v>35951</v>
      </c>
      <c r="B412" s="3">
        <v>0</v>
      </c>
      <c r="D412" s="3">
        <v>291366</v>
      </c>
      <c r="E412" s="3">
        <v>1687</v>
      </c>
      <c r="F412" s="3"/>
      <c r="G412" s="3"/>
      <c r="H412" s="3"/>
    </row>
    <row r="413" spans="1:8" ht="12.75">
      <c r="A413" s="3">
        <v>19111</v>
      </c>
      <c r="B413" s="3">
        <v>0</v>
      </c>
      <c r="D413" s="3">
        <v>299182</v>
      </c>
      <c r="E413" s="3">
        <v>1691</v>
      </c>
      <c r="F413" s="3"/>
      <c r="G413" s="3"/>
      <c r="H413" s="3"/>
    </row>
    <row r="414" spans="1:8" ht="12.75">
      <c r="A414" s="3">
        <v>15251</v>
      </c>
      <c r="B414" s="3">
        <v>0</v>
      </c>
      <c r="D414" s="3">
        <v>305109</v>
      </c>
      <c r="E414" s="3">
        <v>1768</v>
      </c>
      <c r="F414" s="3"/>
      <c r="G414" s="3"/>
      <c r="H414" s="3"/>
    </row>
    <row r="415" spans="1:8" ht="12.75">
      <c r="A415" s="3">
        <v>21668</v>
      </c>
      <c r="B415" s="3">
        <v>0</v>
      </c>
      <c r="D415" s="3">
        <v>442327</v>
      </c>
      <c r="E415" s="3">
        <v>1854</v>
      </c>
      <c r="F415" s="3"/>
      <c r="G415" s="3"/>
      <c r="H415" s="3"/>
    </row>
    <row r="416" spans="1:8" ht="12.75">
      <c r="A416" s="3">
        <v>1579</v>
      </c>
      <c r="B416" s="3">
        <v>0</v>
      </c>
      <c r="D416" s="3">
        <v>580063</v>
      </c>
      <c r="E416" s="3">
        <v>1967</v>
      </c>
      <c r="F416" s="3"/>
      <c r="G416" s="3"/>
      <c r="H416" s="3"/>
    </row>
    <row r="417" spans="1:8" ht="12.75">
      <c r="A417" s="3">
        <v>113746</v>
      </c>
      <c r="B417" s="3">
        <v>0</v>
      </c>
      <c r="D417" s="3">
        <v>817269</v>
      </c>
      <c r="E417" s="3">
        <v>1967</v>
      </c>
      <c r="F417" s="3"/>
      <c r="G417" s="3"/>
      <c r="H417" s="3"/>
    </row>
    <row r="418" spans="1:8" ht="12.75">
      <c r="A418" s="3">
        <v>27214</v>
      </c>
      <c r="B418" s="3">
        <v>0</v>
      </c>
      <c r="D418" s="3">
        <v>1025304</v>
      </c>
      <c r="E418" s="3">
        <v>1987</v>
      </c>
      <c r="F418" s="3"/>
      <c r="G418" s="3"/>
      <c r="H418" s="3"/>
    </row>
    <row r="419" spans="1:8" ht="12.75">
      <c r="A419" s="3">
        <v>103214</v>
      </c>
      <c r="B419" s="3">
        <v>0</v>
      </c>
      <c r="D419" s="3">
        <v>2362481</v>
      </c>
      <c r="E419" s="3">
        <v>2180</v>
      </c>
      <c r="F419" s="3"/>
      <c r="G419" s="3"/>
      <c r="H419" s="3"/>
    </row>
    <row r="420" spans="1:8" ht="12.75">
      <c r="A420" s="3">
        <v>6511</v>
      </c>
      <c r="B420" s="3">
        <v>25526</v>
      </c>
      <c r="E420" s="3">
        <v>2181</v>
      </c>
      <c r="G420" s="3"/>
      <c r="H420" s="3"/>
    </row>
    <row r="421" spans="1:8" ht="12.75">
      <c r="A421" s="3">
        <v>4511</v>
      </c>
      <c r="B421" s="3">
        <v>1256</v>
      </c>
      <c r="E421" s="3">
        <v>2310</v>
      </c>
      <c r="G421" s="3"/>
      <c r="H421" s="3"/>
    </row>
    <row r="422" spans="1:8" ht="12.75">
      <c r="A422" s="3">
        <v>610</v>
      </c>
      <c r="B422" s="3">
        <v>17207</v>
      </c>
      <c r="E422" s="3">
        <v>2329</v>
      </c>
      <c r="G422" s="3"/>
      <c r="H422" s="3"/>
    </row>
    <row r="423" spans="1:8" ht="12.75">
      <c r="A423" s="3">
        <f>57163+968141</f>
        <v>1025304</v>
      </c>
      <c r="B423" s="3">
        <v>43443</v>
      </c>
      <c r="E423" s="3">
        <v>2374</v>
      </c>
      <c r="G423" s="3"/>
      <c r="H423" s="3"/>
    </row>
    <row r="424" spans="1:8" ht="12.75">
      <c r="A424" s="3">
        <v>2070</v>
      </c>
      <c r="B424" s="3">
        <v>69860</v>
      </c>
      <c r="E424" s="3">
        <v>2446</v>
      </c>
      <c r="G424" s="3"/>
      <c r="H424" s="3"/>
    </row>
    <row r="425" spans="2:8" ht="12.75">
      <c r="B425" s="3">
        <v>30118</v>
      </c>
      <c r="D425" s="3"/>
      <c r="E425" s="3">
        <v>2736</v>
      </c>
      <c r="F425" s="3"/>
      <c r="G425" s="3"/>
      <c r="H425" s="3"/>
    </row>
    <row r="426" spans="2:8" ht="12.75">
      <c r="B426" s="3">
        <v>30650</v>
      </c>
      <c r="D426" s="3"/>
      <c r="E426" s="3">
        <v>2742</v>
      </c>
      <c r="F426" s="3"/>
      <c r="G426" s="3"/>
      <c r="H426" s="3"/>
    </row>
    <row r="427" spans="2:8" ht="12.75">
      <c r="B427" s="3">
        <v>233256</v>
      </c>
      <c r="D427" s="3"/>
      <c r="E427" s="3">
        <v>2780</v>
      </c>
      <c r="F427" s="3"/>
      <c r="G427" s="3"/>
      <c r="H427" s="3"/>
    </row>
    <row r="428" spans="2:8" ht="12.75">
      <c r="B428" s="3">
        <v>4868</v>
      </c>
      <c r="D428" s="3"/>
      <c r="E428" s="3">
        <v>2836</v>
      </c>
      <c r="F428" s="3"/>
      <c r="G428" s="3"/>
      <c r="H428" s="3"/>
    </row>
    <row r="429" spans="2:8" ht="12.75">
      <c r="B429" s="3">
        <v>1691</v>
      </c>
      <c r="D429" s="3"/>
      <c r="E429" s="3">
        <v>2873</v>
      </c>
      <c r="F429" s="3"/>
      <c r="G429" s="3"/>
      <c r="H429" s="3"/>
    </row>
    <row r="430" spans="2:8" ht="12.75">
      <c r="B430" s="3">
        <v>258123</v>
      </c>
      <c r="D430" s="3"/>
      <c r="E430" s="3">
        <v>2894</v>
      </c>
      <c r="F430" s="3"/>
      <c r="G430" s="3"/>
      <c r="H430" s="3"/>
    </row>
    <row r="431" spans="2:8" ht="12.75">
      <c r="B431" s="3">
        <v>26171</v>
      </c>
      <c r="D431" s="3"/>
      <c r="E431" s="3">
        <v>2964</v>
      </c>
      <c r="F431" s="3"/>
      <c r="G431" s="3"/>
      <c r="H431" s="3"/>
    </row>
    <row r="432" spans="1:8" ht="12.75">
      <c r="A432" s="2" t="s">
        <v>29</v>
      </c>
      <c r="E432" s="3">
        <v>3097</v>
      </c>
      <c r="G432" s="3"/>
      <c r="H432" s="3"/>
    </row>
    <row r="433" spans="1:8" ht="12.75">
      <c r="A433" s="3">
        <v>17</v>
      </c>
      <c r="B433" s="3">
        <v>0</v>
      </c>
      <c r="E433" s="3">
        <v>3170</v>
      </c>
      <c r="G433" s="3"/>
      <c r="H433" s="3"/>
    </row>
    <row r="434" spans="1:8" ht="12.75">
      <c r="A434" s="3">
        <v>696</v>
      </c>
      <c r="B434" s="3">
        <v>0</v>
      </c>
      <c r="E434" s="3">
        <v>3355</v>
      </c>
      <c r="G434" s="3"/>
      <c r="H434" s="3"/>
    </row>
    <row r="435" spans="1:8" ht="12.75">
      <c r="A435" s="3">
        <v>741</v>
      </c>
      <c r="B435" s="3">
        <v>0</v>
      </c>
      <c r="E435" s="3">
        <v>3369</v>
      </c>
      <c r="G435" s="3"/>
      <c r="H435" s="3"/>
    </row>
    <row r="436" spans="1:8" ht="12.75">
      <c r="A436" s="3">
        <v>19708</v>
      </c>
      <c r="B436" s="3">
        <v>0</v>
      </c>
      <c r="E436" s="3">
        <v>3380</v>
      </c>
      <c r="G436" s="3"/>
      <c r="H436" s="3"/>
    </row>
    <row r="437" spans="2:8" ht="12.75">
      <c r="B437" s="3">
        <v>0</v>
      </c>
      <c r="D437" s="3"/>
      <c r="E437" s="3">
        <v>3465</v>
      </c>
      <c r="F437" s="3"/>
      <c r="G437" s="3"/>
      <c r="H437" s="3"/>
    </row>
    <row r="438" spans="2:8" ht="12.75">
      <c r="B438" s="3">
        <v>0</v>
      </c>
      <c r="D438" s="3"/>
      <c r="E438" s="3">
        <v>3540</v>
      </c>
      <c r="F438" s="3"/>
      <c r="G438" s="3"/>
      <c r="H438" s="3"/>
    </row>
    <row r="439" spans="2:8" ht="12.75">
      <c r="B439" s="3">
        <v>0</v>
      </c>
      <c r="D439" s="3"/>
      <c r="E439" s="3">
        <v>3568</v>
      </c>
      <c r="F439" s="3"/>
      <c r="G439" s="3"/>
      <c r="H439" s="3"/>
    </row>
    <row r="440" spans="2:8" ht="12.75">
      <c r="B440" s="3">
        <v>0</v>
      </c>
      <c r="D440" s="3"/>
      <c r="E440" s="3">
        <v>3605</v>
      </c>
      <c r="F440" s="3"/>
      <c r="G440" s="3"/>
      <c r="H440" s="3"/>
    </row>
    <row r="441" spans="2:8" ht="12.75">
      <c r="B441" s="3">
        <v>1768</v>
      </c>
      <c r="D441" s="3"/>
      <c r="E441" s="3">
        <v>3613</v>
      </c>
      <c r="F441" s="3"/>
      <c r="G441" s="3"/>
      <c r="H441" s="3"/>
    </row>
    <row r="442" spans="2:8" ht="12.75">
      <c r="B442" s="3">
        <v>7071</v>
      </c>
      <c r="D442" s="3"/>
      <c r="E442" s="3">
        <v>3729</v>
      </c>
      <c r="F442" s="3"/>
      <c r="G442" s="3"/>
      <c r="H442" s="3"/>
    </row>
    <row r="443" spans="2:8" ht="12.75">
      <c r="B443" s="3">
        <v>91702</v>
      </c>
      <c r="D443" s="3"/>
      <c r="E443" s="3">
        <v>3792</v>
      </c>
      <c r="F443" s="3"/>
      <c r="G443" s="3"/>
      <c r="H443" s="3"/>
    </row>
    <row r="444" spans="1:8" ht="12.75">
      <c r="A444" s="2" t="s">
        <v>30</v>
      </c>
      <c r="E444" s="3">
        <v>3940</v>
      </c>
      <c r="G444" s="3"/>
      <c r="H444" s="3"/>
    </row>
    <row r="445" spans="1:8" ht="12.75">
      <c r="A445" s="3">
        <v>6094</v>
      </c>
      <c r="B445" s="3">
        <v>0</v>
      </c>
      <c r="E445" s="3">
        <v>4000</v>
      </c>
      <c r="G445" s="3"/>
      <c r="H445" s="3"/>
    </row>
    <row r="446" spans="1:8" ht="12.75">
      <c r="A446" s="3">
        <v>56</v>
      </c>
      <c r="B446" s="3">
        <v>0</v>
      </c>
      <c r="E446" s="3">
        <v>4351</v>
      </c>
      <c r="G446" s="3"/>
      <c r="H446" s="3"/>
    </row>
    <row r="447" spans="1:8" ht="12.75">
      <c r="A447" s="3">
        <v>19708</v>
      </c>
      <c r="B447" s="3">
        <v>0</v>
      </c>
      <c r="E447" s="3">
        <v>4357</v>
      </c>
      <c r="G447" s="3"/>
      <c r="H447" s="3"/>
    </row>
    <row r="448" spans="1:8" ht="12.75">
      <c r="A448" s="3">
        <v>6476</v>
      </c>
      <c r="B448" s="3">
        <v>0</v>
      </c>
      <c r="E448" s="3">
        <v>4515</v>
      </c>
      <c r="G448" s="3"/>
      <c r="H448" s="3"/>
    </row>
    <row r="449" spans="1:8" ht="12.75">
      <c r="A449" s="3">
        <v>15988</v>
      </c>
      <c r="B449" s="3">
        <v>0</v>
      </c>
      <c r="E449" s="3">
        <v>4552</v>
      </c>
      <c r="G449" s="3"/>
      <c r="H449" s="3"/>
    </row>
    <row r="450" spans="1:8" ht="12.75">
      <c r="A450" s="3">
        <v>10673</v>
      </c>
      <c r="B450" s="3">
        <v>0</v>
      </c>
      <c r="E450" s="3">
        <v>4562</v>
      </c>
      <c r="G450" s="3"/>
      <c r="H450" s="3"/>
    </row>
    <row r="451" spans="2:8" ht="12.75">
      <c r="B451" s="3">
        <v>0</v>
      </c>
      <c r="D451" s="3"/>
      <c r="E451" s="3">
        <v>4588</v>
      </c>
      <c r="F451" s="3"/>
      <c r="G451" s="3"/>
      <c r="H451" s="3"/>
    </row>
    <row r="452" spans="2:8" ht="12.75">
      <c r="B452" s="3">
        <v>0</v>
      </c>
      <c r="D452" s="3"/>
      <c r="E452" s="3">
        <v>4650</v>
      </c>
      <c r="F452" s="3"/>
      <c r="G452" s="3"/>
      <c r="H452" s="3"/>
    </row>
    <row r="453" spans="2:8" ht="12.75">
      <c r="B453" s="3">
        <v>0</v>
      </c>
      <c r="D453" s="3"/>
      <c r="E453" s="3">
        <v>4712</v>
      </c>
      <c r="F453" s="3"/>
      <c r="G453" s="3"/>
      <c r="H453" s="3"/>
    </row>
    <row r="454" spans="2:8" ht="12.75">
      <c r="B454" s="3">
        <v>0</v>
      </c>
      <c r="D454" s="3"/>
      <c r="E454" s="3">
        <v>4726</v>
      </c>
      <c r="F454" s="3"/>
      <c r="G454" s="3"/>
      <c r="H454" s="3"/>
    </row>
    <row r="455" spans="2:8" ht="12.75">
      <c r="B455" s="3">
        <v>0</v>
      </c>
      <c r="D455" s="3"/>
      <c r="E455" s="3">
        <v>4868</v>
      </c>
      <c r="F455" s="3"/>
      <c r="G455" s="3"/>
      <c r="H455" s="3"/>
    </row>
    <row r="456" spans="2:8" ht="12.75">
      <c r="B456" s="3">
        <v>0</v>
      </c>
      <c r="D456" s="3"/>
      <c r="E456" s="3">
        <v>4890</v>
      </c>
      <c r="F456" s="3"/>
      <c r="G456" s="3"/>
      <c r="H456" s="3"/>
    </row>
    <row r="457" spans="2:8" ht="12.75">
      <c r="B457" s="3">
        <v>3568</v>
      </c>
      <c r="D457" s="3"/>
      <c r="E457" s="3">
        <v>5092</v>
      </c>
      <c r="F457" s="3"/>
      <c r="G457" s="3"/>
      <c r="H457" s="3"/>
    </row>
    <row r="458" spans="2:8" ht="12.75">
      <c r="B458" s="3">
        <v>110803</v>
      </c>
      <c r="D458" s="3"/>
      <c r="E458" s="3">
        <v>5163</v>
      </c>
      <c r="F458" s="3"/>
      <c r="G458" s="3"/>
      <c r="H458" s="3"/>
    </row>
    <row r="459" spans="2:8" ht="12.75">
      <c r="B459" s="3">
        <v>8412</v>
      </c>
      <c r="D459" s="3"/>
      <c r="E459" s="3">
        <v>5592</v>
      </c>
      <c r="F459" s="3"/>
      <c r="G459" s="3"/>
      <c r="H459" s="3"/>
    </row>
    <row r="460" spans="2:8" ht="12.75">
      <c r="B460" s="3">
        <v>255565</v>
      </c>
      <c r="D460" s="3"/>
      <c r="E460" s="3">
        <v>5605</v>
      </c>
      <c r="F460" s="3"/>
      <c r="G460" s="3"/>
      <c r="H460" s="3"/>
    </row>
    <row r="461" spans="1:8" ht="12.75">
      <c r="A461" s="2" t="s">
        <v>31</v>
      </c>
      <c r="E461" s="3">
        <v>5718</v>
      </c>
      <c r="G461" s="3"/>
      <c r="H461" s="3"/>
    </row>
    <row r="462" spans="1:8" ht="12.75">
      <c r="A462" s="3">
        <v>116148</v>
      </c>
      <c r="B462" s="3">
        <v>8406</v>
      </c>
      <c r="E462" s="3">
        <v>5951</v>
      </c>
      <c r="G462" s="3"/>
      <c r="H462" s="3"/>
    </row>
    <row r="463" spans="1:8" ht="12.75">
      <c r="A463" s="3">
        <v>1213</v>
      </c>
      <c r="B463" s="3">
        <v>1389</v>
      </c>
      <c r="E463" s="3">
        <v>6093</v>
      </c>
      <c r="G463" s="3"/>
      <c r="H463" s="3"/>
    </row>
    <row r="464" spans="1:8" ht="12.75">
      <c r="A464" s="2" t="s">
        <v>32</v>
      </c>
      <c r="E464" s="3">
        <v>6193</v>
      </c>
      <c r="G464" s="3"/>
      <c r="H464" s="3"/>
    </row>
    <row r="465" spans="1:8" ht="12.75">
      <c r="A465" s="3">
        <v>6432</v>
      </c>
      <c r="B465" s="3">
        <v>0</v>
      </c>
      <c r="E465" s="3">
        <v>6393</v>
      </c>
      <c r="G465" s="3"/>
      <c r="H465" s="3"/>
    </row>
    <row r="466" spans="1:8" ht="12.75">
      <c r="A466" s="3">
        <v>93290</v>
      </c>
      <c r="B466" s="3">
        <v>0</v>
      </c>
      <c r="E466" s="3">
        <v>6422</v>
      </c>
      <c r="G466" s="3"/>
      <c r="H466" s="3"/>
    </row>
    <row r="467" spans="1:8" ht="12.75">
      <c r="A467" s="3">
        <v>62428</v>
      </c>
      <c r="B467" s="3">
        <v>0</v>
      </c>
      <c r="E467" s="3">
        <v>6442</v>
      </c>
      <c r="G467" s="3"/>
      <c r="H467" s="3"/>
    </row>
    <row r="468" spans="1:8" ht="12.75">
      <c r="A468" s="3">
        <v>0</v>
      </c>
      <c r="B468" s="3">
        <v>0</v>
      </c>
      <c r="E468" s="3">
        <v>6442</v>
      </c>
      <c r="G468" s="3"/>
      <c r="H468" s="3"/>
    </row>
    <row r="469" spans="1:8" ht="12.75">
      <c r="A469" s="3">
        <v>147640</v>
      </c>
      <c r="B469" s="3">
        <v>0</v>
      </c>
      <c r="E469" s="3">
        <v>6532</v>
      </c>
      <c r="G469" s="3"/>
      <c r="H469" s="3"/>
    </row>
    <row r="470" spans="1:8" ht="12.75">
      <c r="A470" s="3">
        <v>4317</v>
      </c>
      <c r="B470" s="3">
        <v>0</v>
      </c>
      <c r="E470" s="3">
        <v>6566</v>
      </c>
      <c r="G470" s="3"/>
      <c r="H470" s="3"/>
    </row>
    <row r="471" spans="1:8" ht="12.75">
      <c r="A471" s="3">
        <v>5608</v>
      </c>
      <c r="B471" s="3">
        <v>0</v>
      </c>
      <c r="E471" s="3">
        <v>6611</v>
      </c>
      <c r="G471" s="3"/>
      <c r="H471" s="3"/>
    </row>
    <row r="472" spans="1:8" ht="12.75">
      <c r="A472" s="3">
        <v>31554</v>
      </c>
      <c r="B472" s="3">
        <v>0</v>
      </c>
      <c r="E472" s="3">
        <v>6630</v>
      </c>
      <c r="G472" s="3"/>
      <c r="H472" s="3"/>
    </row>
    <row r="473" spans="1:8" ht="12.75">
      <c r="A473" s="3">
        <v>299182</v>
      </c>
      <c r="B473" s="3">
        <v>0</v>
      </c>
      <c r="E473" s="3">
        <v>7071</v>
      </c>
      <c r="G473" s="3"/>
      <c r="H473" s="3"/>
    </row>
    <row r="474" spans="1:8" ht="12.75">
      <c r="A474" s="3">
        <v>0</v>
      </c>
      <c r="B474" s="3">
        <v>0</v>
      </c>
      <c r="E474" s="3">
        <v>7157</v>
      </c>
      <c r="G474" s="3"/>
      <c r="H474" s="3"/>
    </row>
    <row r="475" spans="1:8" ht="12.75">
      <c r="A475" s="3">
        <v>5662</v>
      </c>
      <c r="B475" s="3">
        <v>0</v>
      </c>
      <c r="E475" s="3">
        <v>7285</v>
      </c>
      <c r="G475" s="3"/>
      <c r="H475" s="3"/>
    </row>
    <row r="476" spans="1:8" ht="12.75">
      <c r="A476" s="3">
        <v>31350</v>
      </c>
      <c r="B476" s="3">
        <v>11722</v>
      </c>
      <c r="E476" s="3">
        <v>7316</v>
      </c>
      <c r="G476" s="3"/>
      <c r="H476" s="3"/>
    </row>
    <row r="477" spans="1:8" ht="12.75">
      <c r="A477" s="3">
        <v>28167</v>
      </c>
      <c r="B477" s="3">
        <v>290751</v>
      </c>
      <c r="E477" s="3">
        <v>7410</v>
      </c>
      <c r="G477" s="3"/>
      <c r="H477" s="3"/>
    </row>
    <row r="478" spans="1:8" ht="12.75">
      <c r="A478" s="3">
        <v>23255</v>
      </c>
      <c r="B478" s="3">
        <v>75030</v>
      </c>
      <c r="E478" s="3">
        <v>7413</v>
      </c>
      <c r="G478" s="3"/>
      <c r="H478" s="3"/>
    </row>
    <row r="479" spans="2:8" ht="12.75">
      <c r="B479" s="3">
        <v>480</v>
      </c>
      <c r="D479" s="3"/>
      <c r="E479" s="3">
        <v>7415</v>
      </c>
      <c r="F479" s="3"/>
      <c r="G479" s="3"/>
      <c r="H479" s="3"/>
    </row>
    <row r="480" spans="2:8" ht="12.75">
      <c r="B480" s="3">
        <v>16062</v>
      </c>
      <c r="D480" s="3"/>
      <c r="E480" s="3">
        <v>7426</v>
      </c>
      <c r="F480" s="3"/>
      <c r="G480" s="3"/>
      <c r="H480" s="3"/>
    </row>
    <row r="481" spans="2:8" ht="12.75">
      <c r="B481" s="3">
        <v>97517</v>
      </c>
      <c r="D481" s="3"/>
      <c r="E481" s="3">
        <v>7616</v>
      </c>
      <c r="F481" s="3"/>
      <c r="G481" s="3"/>
      <c r="H481" s="3"/>
    </row>
    <row r="482" spans="2:8" ht="12.75">
      <c r="B482" s="3">
        <v>26638</v>
      </c>
      <c r="D482" s="3"/>
      <c r="E482" s="3">
        <v>7958</v>
      </c>
      <c r="F482" s="3"/>
      <c r="G482" s="3"/>
      <c r="H482" s="3"/>
    </row>
    <row r="483" spans="1:8" ht="12.75">
      <c r="A483" s="2" t="s">
        <v>33</v>
      </c>
      <c r="E483" s="3">
        <v>8406</v>
      </c>
      <c r="G483" s="3"/>
      <c r="H483" s="3"/>
    </row>
    <row r="484" spans="1:8" ht="12.75">
      <c r="A484" s="2" t="s">
        <v>34</v>
      </c>
      <c r="E484" s="3">
        <v>8412</v>
      </c>
      <c r="G484" s="3"/>
      <c r="H484" s="3"/>
    </row>
    <row r="485" spans="1:8" ht="12.75">
      <c r="A485" s="2" t="s">
        <v>35</v>
      </c>
      <c r="E485" s="3">
        <v>8847</v>
      </c>
      <c r="G485" s="3"/>
      <c r="H485" s="3"/>
    </row>
    <row r="486" spans="1:8" ht="12.75">
      <c r="A486" s="2" t="s">
        <v>36</v>
      </c>
      <c r="E486" s="3">
        <v>8958</v>
      </c>
      <c r="G486" s="3"/>
      <c r="H486" s="3"/>
    </row>
    <row r="487" spans="1:8" ht="12.75">
      <c r="A487" s="3">
        <v>24578</v>
      </c>
      <c r="B487" s="3">
        <v>0</v>
      </c>
      <c r="E487" s="3">
        <v>9182</v>
      </c>
      <c r="G487" s="3"/>
      <c r="H487" s="3"/>
    </row>
    <row r="488" spans="1:8" ht="12.75">
      <c r="A488" s="3">
        <v>188420</v>
      </c>
      <c r="B488" s="3">
        <v>0</v>
      </c>
      <c r="E488" s="3">
        <v>9356</v>
      </c>
      <c r="G488" s="3"/>
      <c r="H488" s="3"/>
    </row>
    <row r="489" spans="1:8" ht="12.75">
      <c r="A489" s="3">
        <v>51201</v>
      </c>
      <c r="B489" s="3">
        <v>0</v>
      </c>
      <c r="E489" s="3">
        <v>9411</v>
      </c>
      <c r="G489" s="3"/>
      <c r="H489" s="3"/>
    </row>
    <row r="490" spans="1:8" ht="12.75">
      <c r="A490" s="3">
        <v>13450</v>
      </c>
      <c r="B490" s="3">
        <v>0</v>
      </c>
      <c r="E490" s="3">
        <v>9522</v>
      </c>
      <c r="G490" s="3"/>
      <c r="H490" s="3"/>
    </row>
    <row r="491" spans="1:8" ht="12.75">
      <c r="A491" s="3">
        <v>396</v>
      </c>
      <c r="B491" s="3">
        <v>0</v>
      </c>
      <c r="E491" s="3">
        <v>9756</v>
      </c>
      <c r="G491" s="3"/>
      <c r="H491" s="3"/>
    </row>
    <row r="492" spans="1:8" ht="12.75">
      <c r="A492" s="3">
        <v>80986</v>
      </c>
      <c r="B492" s="3">
        <v>0</v>
      </c>
      <c r="E492" s="3">
        <v>10022</v>
      </c>
      <c r="G492" s="3"/>
      <c r="H492" s="3"/>
    </row>
    <row r="493" spans="1:8" ht="12.75">
      <c r="A493" s="3">
        <v>5203</v>
      </c>
      <c r="B493" s="3">
        <v>0</v>
      </c>
      <c r="E493" s="3">
        <v>10069</v>
      </c>
      <c r="G493" s="3"/>
      <c r="H493" s="3"/>
    </row>
    <row r="494" spans="1:8" ht="12.75">
      <c r="A494" s="3">
        <v>3375</v>
      </c>
      <c r="B494" s="3">
        <v>0</v>
      </c>
      <c r="E494" s="3">
        <v>10228</v>
      </c>
      <c r="G494" s="3"/>
      <c r="H494" s="3"/>
    </row>
    <row r="495" spans="1:8" ht="12.75">
      <c r="A495" s="3">
        <v>75284</v>
      </c>
      <c r="B495" s="3">
        <v>0</v>
      </c>
      <c r="E495" s="3">
        <v>10443</v>
      </c>
      <c r="G495" s="3"/>
      <c r="H495" s="3"/>
    </row>
    <row r="496" spans="1:8" ht="12.75">
      <c r="A496" s="3">
        <v>85626</v>
      </c>
      <c r="B496" s="3">
        <v>0</v>
      </c>
      <c r="E496" s="3">
        <v>10554</v>
      </c>
      <c r="G496" s="3"/>
      <c r="H496" s="3"/>
    </row>
    <row r="497" spans="1:8" ht="12.75">
      <c r="A497" s="3">
        <v>53732</v>
      </c>
      <c r="B497" s="3">
        <v>14786</v>
      </c>
      <c r="E497" s="3">
        <v>10673</v>
      </c>
      <c r="G497" s="3"/>
      <c r="H497" s="3"/>
    </row>
    <row r="498" spans="1:8" ht="12.75">
      <c r="A498" s="3">
        <v>150738</v>
      </c>
      <c r="B498" s="3">
        <v>16787</v>
      </c>
      <c r="E498" s="3">
        <v>10709</v>
      </c>
      <c r="G498" s="3"/>
      <c r="H498" s="3"/>
    </row>
    <row r="499" spans="1:8" ht="12.75">
      <c r="A499" s="3">
        <v>291366</v>
      </c>
      <c r="B499" s="3">
        <v>59833</v>
      </c>
      <c r="E499" s="3">
        <v>10850</v>
      </c>
      <c r="G499" s="3"/>
      <c r="H499" s="3"/>
    </row>
    <row r="500" spans="1:8" ht="12.75">
      <c r="A500" s="3">
        <v>7585</v>
      </c>
      <c r="B500" s="3">
        <v>7157</v>
      </c>
      <c r="E500" s="3">
        <v>11017</v>
      </c>
      <c r="G500" s="3"/>
      <c r="H500" s="3"/>
    </row>
    <row r="501" spans="1:8" ht="12.75">
      <c r="A501" s="3">
        <v>800</v>
      </c>
      <c r="B501" s="3">
        <v>31730</v>
      </c>
      <c r="E501" s="3">
        <v>11164</v>
      </c>
      <c r="G501" s="3"/>
      <c r="H501" s="3"/>
    </row>
    <row r="502" spans="1:8" ht="12.75">
      <c r="A502" s="3">
        <v>14377</v>
      </c>
      <c r="B502" s="3">
        <v>187739</v>
      </c>
      <c r="E502" s="3">
        <v>11722</v>
      </c>
      <c r="G502" s="3"/>
      <c r="H502" s="3"/>
    </row>
    <row r="503" spans="1:8" ht="12.75">
      <c r="A503" s="3">
        <v>7053</v>
      </c>
      <c r="B503" s="3">
        <v>115622</v>
      </c>
      <c r="E503" s="3">
        <v>11991</v>
      </c>
      <c r="G503" s="3"/>
      <c r="H503" s="3"/>
    </row>
    <row r="504" spans="1:8" ht="12.75">
      <c r="A504" s="3">
        <v>17411</v>
      </c>
      <c r="B504" s="3">
        <v>190122</v>
      </c>
      <c r="E504" s="3">
        <v>12021</v>
      </c>
      <c r="G504" s="3"/>
      <c r="H504" s="3"/>
    </row>
    <row r="505" spans="1:8" ht="12.75">
      <c r="A505" s="3">
        <v>5202</v>
      </c>
      <c r="B505" s="3">
        <v>2894</v>
      </c>
      <c r="E505" s="3">
        <v>12328</v>
      </c>
      <c r="G505" s="3"/>
      <c r="H505" s="3"/>
    </row>
    <row r="506" spans="1:8" ht="12.75">
      <c r="A506" s="3">
        <v>18883</v>
      </c>
      <c r="B506" s="3">
        <v>29345</v>
      </c>
      <c r="E506" s="3">
        <v>12789</v>
      </c>
      <c r="G506" s="3"/>
      <c r="H506" s="3"/>
    </row>
    <row r="507" spans="2:8" ht="12.75">
      <c r="B507" s="3">
        <v>132500</v>
      </c>
      <c r="D507" s="3"/>
      <c r="E507" s="3">
        <v>12821</v>
      </c>
      <c r="F507" s="3"/>
      <c r="G507" s="3"/>
      <c r="H507" s="3"/>
    </row>
    <row r="508" spans="2:8" ht="12.75">
      <c r="B508" s="3">
        <v>30628</v>
      </c>
      <c r="D508" s="3"/>
      <c r="E508" s="3">
        <v>13092</v>
      </c>
      <c r="F508" s="3"/>
      <c r="G508" s="3"/>
      <c r="H508" s="3"/>
    </row>
    <row r="509" spans="1:8" ht="12.75">
      <c r="A509" s="2" t="s">
        <v>37</v>
      </c>
      <c r="E509" s="3">
        <v>13506</v>
      </c>
      <c r="G509" s="3"/>
      <c r="H509" s="3"/>
    </row>
    <row r="510" spans="1:8" ht="12.75">
      <c r="A510" s="3">
        <v>9688</v>
      </c>
      <c r="B510" s="3">
        <v>0</v>
      </c>
      <c r="E510" s="3">
        <v>13545</v>
      </c>
      <c r="G510" s="3"/>
      <c r="H510" s="3"/>
    </row>
    <row r="511" spans="1:8" ht="12.75">
      <c r="A511" s="3">
        <v>1451</v>
      </c>
      <c r="B511" s="3">
        <v>0</v>
      </c>
      <c r="E511" s="3">
        <v>13547</v>
      </c>
      <c r="G511" s="3"/>
      <c r="H511" s="3"/>
    </row>
    <row r="512" spans="1:8" ht="12.75">
      <c r="A512" s="3">
        <v>285</v>
      </c>
      <c r="B512" s="3">
        <v>0</v>
      </c>
      <c r="E512" s="3">
        <v>13637</v>
      </c>
      <c r="G512" s="3"/>
      <c r="H512" s="3"/>
    </row>
    <row r="513" spans="1:8" ht="12.75">
      <c r="A513" s="3">
        <v>852</v>
      </c>
      <c r="B513" s="3">
        <v>0</v>
      </c>
      <c r="E513" s="3">
        <v>13691</v>
      </c>
      <c r="G513" s="3"/>
      <c r="H513" s="3"/>
    </row>
    <row r="514" spans="1:8" ht="12.75">
      <c r="A514" s="3">
        <v>1464</v>
      </c>
      <c r="B514" s="3">
        <v>0</v>
      </c>
      <c r="E514" s="3">
        <v>13902</v>
      </c>
      <c r="G514" s="3"/>
      <c r="H514" s="3"/>
    </row>
    <row r="515" spans="1:8" ht="12.75">
      <c r="A515" s="3">
        <v>888</v>
      </c>
      <c r="B515" s="3">
        <v>0</v>
      </c>
      <c r="E515" s="3">
        <v>14541</v>
      </c>
      <c r="G515" s="3"/>
      <c r="H515" s="3"/>
    </row>
    <row r="516" spans="1:8" ht="12.75">
      <c r="A516" s="3">
        <v>9419</v>
      </c>
      <c r="B516" s="3">
        <v>0</v>
      </c>
      <c r="E516" s="3">
        <v>14611</v>
      </c>
      <c r="G516" s="3"/>
      <c r="H516" s="3"/>
    </row>
    <row r="517" spans="1:8" ht="12.75">
      <c r="A517" s="3">
        <v>6589</v>
      </c>
      <c r="B517" s="3">
        <v>0</v>
      </c>
      <c r="E517" s="3">
        <v>14741</v>
      </c>
      <c r="G517" s="3"/>
      <c r="H517" s="3"/>
    </row>
    <row r="518" spans="1:8" ht="12.75">
      <c r="A518" s="3">
        <v>4883</v>
      </c>
      <c r="B518" s="3">
        <v>0</v>
      </c>
      <c r="E518" s="3">
        <v>14786</v>
      </c>
      <c r="G518" s="3"/>
      <c r="H518" s="3"/>
    </row>
    <row r="519" spans="1:8" ht="12.75">
      <c r="A519" s="3">
        <v>44637</v>
      </c>
      <c r="B519" s="3">
        <v>0</v>
      </c>
      <c r="E519" s="3">
        <v>14881</v>
      </c>
      <c r="G519" s="3"/>
      <c r="H519" s="3"/>
    </row>
    <row r="520" spans="1:8" ht="12.75">
      <c r="A520" s="3">
        <v>9102</v>
      </c>
      <c r="B520" s="3">
        <v>4000</v>
      </c>
      <c r="E520" s="3">
        <v>15245</v>
      </c>
      <c r="G520" s="3"/>
      <c r="H520" s="3"/>
    </row>
    <row r="521" spans="1:8" ht="12.75">
      <c r="A521" s="3">
        <v>84369</v>
      </c>
      <c r="B521" s="3">
        <v>10709</v>
      </c>
      <c r="E521" s="3">
        <v>15245</v>
      </c>
      <c r="G521" s="3"/>
      <c r="H521" s="3"/>
    </row>
    <row r="522" spans="2:8" ht="12.75">
      <c r="B522" s="3">
        <v>12328</v>
      </c>
      <c r="D522" s="3"/>
      <c r="E522" s="3">
        <v>16062</v>
      </c>
      <c r="F522" s="3"/>
      <c r="G522" s="3"/>
      <c r="H522" s="3"/>
    </row>
    <row r="523" spans="2:8" ht="12.75">
      <c r="B523" s="3">
        <v>159897</v>
      </c>
      <c r="D523" s="3"/>
      <c r="E523" s="3">
        <v>16111</v>
      </c>
      <c r="F523" s="3"/>
      <c r="G523" s="3"/>
      <c r="H523" s="3"/>
    </row>
    <row r="524" spans="2:8" ht="12.75">
      <c r="B524" s="3">
        <v>326516</v>
      </c>
      <c r="D524" s="3"/>
      <c r="E524" s="3">
        <v>16255</v>
      </c>
      <c r="F524" s="3"/>
      <c r="G524" s="3"/>
      <c r="H524" s="3"/>
    </row>
    <row r="525" spans="1:8" ht="12.75">
      <c r="A525" s="2" t="s">
        <v>38</v>
      </c>
      <c r="E525" s="3">
        <v>16787</v>
      </c>
      <c r="G525" s="3"/>
      <c r="H525" s="3"/>
    </row>
    <row r="526" spans="1:8" ht="12.75">
      <c r="A526" s="3">
        <v>30</v>
      </c>
      <c r="B526" s="3">
        <v>0</v>
      </c>
      <c r="E526" s="3">
        <v>16987</v>
      </c>
      <c r="G526" s="3"/>
      <c r="H526" s="3"/>
    </row>
    <row r="527" spans="1:8" ht="12.75">
      <c r="A527" s="3">
        <v>57</v>
      </c>
      <c r="B527" s="3">
        <v>30</v>
      </c>
      <c r="E527" s="3">
        <v>17207</v>
      </c>
      <c r="G527" s="3"/>
      <c r="H527" s="3"/>
    </row>
    <row r="528" spans="1:8" ht="12.75">
      <c r="A528" s="3">
        <v>736</v>
      </c>
      <c r="B528" s="3">
        <v>47195</v>
      </c>
      <c r="E528" s="3">
        <v>17742</v>
      </c>
      <c r="G528" s="3"/>
      <c r="H528" s="3"/>
    </row>
    <row r="529" spans="1:8" ht="12.75">
      <c r="A529" s="3">
        <v>8065</v>
      </c>
      <c r="B529" s="3">
        <v>39297</v>
      </c>
      <c r="E529" s="3">
        <v>18193</v>
      </c>
      <c r="G529" s="3"/>
      <c r="H529" s="3"/>
    </row>
    <row r="530" spans="1:8" ht="12.75">
      <c r="A530" s="3">
        <v>37821</v>
      </c>
      <c r="B530" s="3">
        <v>3613</v>
      </c>
      <c r="E530" s="3">
        <v>19409</v>
      </c>
      <c r="G530" s="3"/>
      <c r="H530" s="3"/>
    </row>
    <row r="531" spans="1:8" ht="12.75">
      <c r="A531" s="3">
        <v>996</v>
      </c>
      <c r="B531" s="3">
        <v>90921</v>
      </c>
      <c r="E531" s="3">
        <v>19820</v>
      </c>
      <c r="G531" s="3"/>
      <c r="H531" s="3"/>
    </row>
    <row r="532" spans="1:8" ht="12.75">
      <c r="A532" s="3">
        <v>88345</v>
      </c>
      <c r="E532" s="3">
        <v>19860</v>
      </c>
      <c r="G532" s="3"/>
      <c r="H532" s="3"/>
    </row>
    <row r="533" spans="1:8" ht="12.75">
      <c r="A533" s="3">
        <v>36888</v>
      </c>
      <c r="E533" s="3">
        <v>20190</v>
      </c>
      <c r="G533" s="3"/>
      <c r="H533" s="3"/>
    </row>
    <row r="534" spans="1:8" ht="12.75">
      <c r="A534" s="3">
        <v>13800</v>
      </c>
      <c r="E534" s="3">
        <v>21581</v>
      </c>
      <c r="G534" s="3"/>
      <c r="H534" s="3"/>
    </row>
    <row r="535" spans="1:8" ht="12.75">
      <c r="A535" s="2" t="s">
        <v>39</v>
      </c>
      <c r="E535" s="3">
        <v>22438</v>
      </c>
      <c r="G535" s="3"/>
      <c r="H535" s="3"/>
    </row>
    <row r="536" spans="1:8" ht="12.75">
      <c r="A536" s="2" t="s">
        <v>40</v>
      </c>
      <c r="E536" s="3">
        <v>22793</v>
      </c>
      <c r="G536" s="3"/>
      <c r="H536" s="3"/>
    </row>
    <row r="537" spans="1:8" ht="12.75">
      <c r="A537" s="3">
        <v>2310</v>
      </c>
      <c r="B537" s="3">
        <v>0</v>
      </c>
      <c r="E537" s="3">
        <v>23401</v>
      </c>
      <c r="G537" s="3"/>
      <c r="H537" s="3"/>
    </row>
    <row r="538" spans="1:8" ht="12.75">
      <c r="A538" s="3">
        <v>9677</v>
      </c>
      <c r="B538" s="3">
        <v>0</v>
      </c>
      <c r="E538" s="3">
        <v>23636</v>
      </c>
      <c r="G538" s="3"/>
      <c r="H538" s="3"/>
    </row>
    <row r="539" spans="1:8" ht="12.75">
      <c r="A539" s="3">
        <v>4587</v>
      </c>
      <c r="B539" s="3">
        <v>0</v>
      </c>
      <c r="E539" s="3">
        <v>23664</v>
      </c>
      <c r="G539" s="3"/>
      <c r="H539" s="3"/>
    </row>
    <row r="540" spans="1:8" ht="12.75">
      <c r="A540" s="3">
        <v>162</v>
      </c>
      <c r="B540" s="3">
        <v>0</v>
      </c>
      <c r="E540" s="3">
        <v>24656</v>
      </c>
      <c r="G540" s="3"/>
      <c r="H540" s="3"/>
    </row>
    <row r="541" spans="2:8" ht="12.75">
      <c r="B541" s="3">
        <v>0</v>
      </c>
      <c r="D541" s="3"/>
      <c r="E541" s="3">
        <v>25526</v>
      </c>
      <c r="F541" s="3"/>
      <c r="G541" s="3"/>
      <c r="H541" s="3"/>
    </row>
    <row r="542" spans="2:8" ht="12.75">
      <c r="B542" s="3">
        <v>0</v>
      </c>
      <c r="D542" s="3"/>
      <c r="E542" s="3">
        <v>25804</v>
      </c>
      <c r="F542" s="3"/>
      <c r="G542" s="3"/>
      <c r="H542" s="3"/>
    </row>
    <row r="543" spans="2:8" ht="12.75">
      <c r="B543" s="3">
        <v>0</v>
      </c>
      <c r="D543" s="3"/>
      <c r="E543" s="3">
        <v>25851</v>
      </c>
      <c r="F543" s="3"/>
      <c r="G543" s="3"/>
      <c r="H543" s="3"/>
    </row>
    <row r="544" spans="2:8" ht="12.75">
      <c r="B544" s="3">
        <v>0</v>
      </c>
      <c r="D544" s="3"/>
      <c r="E544" s="3">
        <v>26058</v>
      </c>
      <c r="F544" s="3"/>
      <c r="G544" s="3"/>
      <c r="H544" s="3"/>
    </row>
    <row r="545" spans="2:8" ht="12.75">
      <c r="B545" s="3">
        <v>0</v>
      </c>
      <c r="D545" s="3"/>
      <c r="E545" s="3">
        <v>26171</v>
      </c>
      <c r="F545" s="3"/>
      <c r="G545" s="3"/>
      <c r="H545" s="3"/>
    </row>
    <row r="546" spans="2:8" ht="12.75">
      <c r="B546" s="3">
        <v>0</v>
      </c>
      <c r="D546" s="3"/>
      <c r="E546" s="3">
        <v>26493</v>
      </c>
      <c r="F546" s="3"/>
      <c r="G546" s="3"/>
      <c r="H546" s="3"/>
    </row>
    <row r="547" spans="2:8" ht="12.75">
      <c r="B547" s="3">
        <v>0</v>
      </c>
      <c r="D547" s="3"/>
      <c r="E547" s="3">
        <v>26638</v>
      </c>
      <c r="F547" s="3"/>
      <c r="G547" s="3"/>
      <c r="H547" s="3"/>
    </row>
    <row r="548" spans="2:8" ht="12.75">
      <c r="B548" s="3">
        <v>4515</v>
      </c>
      <c r="D548" s="3"/>
      <c r="E548" s="3">
        <v>26895</v>
      </c>
      <c r="F548" s="3"/>
      <c r="G548" s="3"/>
      <c r="H548" s="3"/>
    </row>
    <row r="549" spans="2:8" ht="12.75">
      <c r="B549" s="3">
        <v>750</v>
      </c>
      <c r="D549" s="3"/>
      <c r="E549" s="3">
        <v>28494</v>
      </c>
      <c r="F549" s="3"/>
      <c r="G549" s="3"/>
      <c r="H549" s="3"/>
    </row>
    <row r="550" spans="2:8" ht="12.75">
      <c r="B550" s="3">
        <v>1664</v>
      </c>
      <c r="D550" s="3"/>
      <c r="E550" s="3">
        <v>28615</v>
      </c>
      <c r="F550" s="3"/>
      <c r="G550" s="3"/>
      <c r="H550" s="3"/>
    </row>
    <row r="551" spans="2:8" ht="12.75">
      <c r="B551" s="3">
        <v>3465</v>
      </c>
      <c r="D551" s="3"/>
      <c r="E551" s="3">
        <v>28966</v>
      </c>
      <c r="F551" s="3"/>
      <c r="G551" s="3"/>
      <c r="H551" s="3"/>
    </row>
    <row r="552" spans="2:8" ht="12.75">
      <c r="B552" s="3">
        <v>55476</v>
      </c>
      <c r="D552" s="3"/>
      <c r="E552" s="3">
        <v>29028</v>
      </c>
      <c r="F552" s="3"/>
      <c r="G552" s="3"/>
      <c r="H552" s="3"/>
    </row>
    <row r="553" spans="2:8" ht="12.75">
      <c r="B553" s="3">
        <v>301322</v>
      </c>
      <c r="D553" s="3"/>
      <c r="E553" s="3">
        <v>29345</v>
      </c>
      <c r="F553" s="3"/>
      <c r="G553" s="3"/>
      <c r="H553" s="3"/>
    </row>
    <row r="554" spans="1:8" ht="12.75">
      <c r="A554" s="2" t="s">
        <v>41</v>
      </c>
      <c r="E554" s="3">
        <v>30118</v>
      </c>
      <c r="G554" s="3"/>
      <c r="H554" s="3"/>
    </row>
    <row r="555" spans="1:8" ht="12.75">
      <c r="A555" s="3">
        <v>210</v>
      </c>
      <c r="B555" s="3">
        <v>0</v>
      </c>
      <c r="E555" s="3">
        <v>30465</v>
      </c>
      <c r="G555" s="3"/>
      <c r="H555" s="3"/>
    </row>
    <row r="556" spans="1:8" ht="12.75">
      <c r="A556" s="3">
        <v>384</v>
      </c>
      <c r="B556" s="3">
        <v>0</v>
      </c>
      <c r="E556" s="3">
        <v>30588</v>
      </c>
      <c r="G556" s="3"/>
      <c r="H556" s="3"/>
    </row>
    <row r="557" spans="1:8" ht="12.75">
      <c r="A557" s="3">
        <v>11184</v>
      </c>
      <c r="B557" s="3">
        <v>1557</v>
      </c>
      <c r="E557" s="3">
        <v>30628</v>
      </c>
      <c r="G557" s="3"/>
      <c r="H557" s="3"/>
    </row>
    <row r="558" spans="1:8" ht="12.75">
      <c r="A558" s="3">
        <v>322</v>
      </c>
      <c r="B558" s="3">
        <v>1430</v>
      </c>
      <c r="E558" s="3">
        <v>30650</v>
      </c>
      <c r="G558" s="3"/>
      <c r="H558" s="3"/>
    </row>
    <row r="559" spans="1:8" ht="12.75">
      <c r="A559" s="3">
        <v>55801</v>
      </c>
      <c r="B559" s="3">
        <v>6193</v>
      </c>
      <c r="E559" s="3">
        <v>31730</v>
      </c>
      <c r="G559" s="3"/>
      <c r="H559" s="3"/>
    </row>
    <row r="560" spans="1:8" ht="12.75">
      <c r="A560" s="3">
        <v>6637</v>
      </c>
      <c r="B560" s="3">
        <v>50</v>
      </c>
      <c r="E560" s="3">
        <v>32088</v>
      </c>
      <c r="G560" s="3"/>
      <c r="H560" s="3"/>
    </row>
    <row r="561" spans="1:8" ht="12.75">
      <c r="A561" s="3">
        <v>3978</v>
      </c>
      <c r="B561" s="3">
        <v>8958</v>
      </c>
      <c r="E561" s="3">
        <v>32198</v>
      </c>
      <c r="G561" s="3"/>
      <c r="H561" s="3"/>
    </row>
    <row r="562" spans="1:8" ht="12.75">
      <c r="A562" s="3">
        <v>72</v>
      </c>
      <c r="B562" s="3">
        <v>171</v>
      </c>
      <c r="E562" s="3">
        <v>33120</v>
      </c>
      <c r="G562" s="3"/>
      <c r="H562" s="3"/>
    </row>
    <row r="563" spans="1:8" ht="12.75">
      <c r="A563" s="3">
        <v>124</v>
      </c>
      <c r="B563" s="3">
        <v>9182</v>
      </c>
      <c r="E563" s="3">
        <v>34490</v>
      </c>
      <c r="G563" s="3"/>
      <c r="H563" s="3"/>
    </row>
    <row r="564" spans="2:8" ht="12.75">
      <c r="B564" s="3">
        <v>102561</v>
      </c>
      <c r="D564" s="3"/>
      <c r="E564" s="3">
        <v>34524</v>
      </c>
      <c r="F564" s="3"/>
      <c r="G564" s="3"/>
      <c r="H564" s="3"/>
    </row>
    <row r="565" spans="2:8" ht="12.75">
      <c r="B565" s="3">
        <v>12021</v>
      </c>
      <c r="D565" s="3"/>
      <c r="E565" s="3">
        <v>35048</v>
      </c>
      <c r="F565" s="3"/>
      <c r="G565" s="3"/>
      <c r="H565" s="3"/>
    </row>
    <row r="566" spans="2:8" ht="12.75">
      <c r="B566" s="3">
        <v>15245</v>
      </c>
      <c r="D566" s="3"/>
      <c r="E566" s="3">
        <v>35421</v>
      </c>
      <c r="F566" s="3"/>
      <c r="G566" s="3"/>
      <c r="H566" s="3"/>
    </row>
    <row r="567" spans="1:8" ht="12.75">
      <c r="A567" s="2" t="s">
        <v>42</v>
      </c>
      <c r="E567" s="3">
        <v>36636</v>
      </c>
      <c r="G567" s="3"/>
      <c r="H567" s="3"/>
    </row>
    <row r="568" spans="1:8" ht="12.75">
      <c r="A568" s="3">
        <v>1523</v>
      </c>
      <c r="B568" s="3">
        <v>0</v>
      </c>
      <c r="E568" s="3">
        <v>37102</v>
      </c>
      <c r="G568" s="3"/>
      <c r="H568" s="3"/>
    </row>
    <row r="569" spans="1:8" ht="12.75">
      <c r="A569" s="3">
        <v>64</v>
      </c>
      <c r="B569" s="3">
        <v>0</v>
      </c>
      <c r="E569" s="3">
        <v>38509</v>
      </c>
      <c r="G569" s="3"/>
      <c r="H569" s="3"/>
    </row>
    <row r="570" spans="2:8" ht="12.75">
      <c r="B570" s="3">
        <v>0</v>
      </c>
      <c r="D570" s="3"/>
      <c r="E570" s="3">
        <v>38924</v>
      </c>
      <c r="F570" s="3"/>
      <c r="G570" s="3"/>
      <c r="H570" s="3"/>
    </row>
    <row r="571" spans="2:8" ht="12.75">
      <c r="B571" s="3">
        <v>0</v>
      </c>
      <c r="D571" s="3"/>
      <c r="E571" s="3">
        <v>39297</v>
      </c>
      <c r="F571" s="3"/>
      <c r="G571" s="3"/>
      <c r="H571" s="3"/>
    </row>
    <row r="572" spans="2:8" ht="12.75">
      <c r="B572" s="3">
        <v>0</v>
      </c>
      <c r="D572" s="3"/>
      <c r="E572" s="3">
        <v>40529</v>
      </c>
      <c r="F572" s="3"/>
      <c r="G572" s="3"/>
      <c r="H572" s="3"/>
    </row>
    <row r="573" spans="2:8" ht="12.75">
      <c r="B573" s="3">
        <v>0</v>
      </c>
      <c r="D573" s="3"/>
      <c r="E573" s="3">
        <v>41042</v>
      </c>
      <c r="F573" s="3"/>
      <c r="G573" s="3"/>
      <c r="H573" s="3"/>
    </row>
    <row r="574" spans="2:8" ht="12.75">
      <c r="B574" s="3">
        <v>0</v>
      </c>
      <c r="D574" s="3"/>
      <c r="E574" s="3">
        <v>42113</v>
      </c>
      <c r="F574" s="3"/>
      <c r="G574" s="3"/>
      <c r="H574" s="3"/>
    </row>
    <row r="575" spans="2:8" ht="12.75">
      <c r="B575" s="3">
        <v>0</v>
      </c>
      <c r="D575" s="3"/>
      <c r="E575" s="3">
        <v>43443</v>
      </c>
      <c r="F575" s="3"/>
      <c r="G575" s="3"/>
      <c r="H575" s="3"/>
    </row>
    <row r="576" spans="2:8" ht="12.75">
      <c r="B576" s="3">
        <v>1346</v>
      </c>
      <c r="D576" s="3"/>
      <c r="E576" s="3">
        <v>45068</v>
      </c>
      <c r="F576" s="3"/>
      <c r="G576" s="3"/>
      <c r="H576" s="3"/>
    </row>
    <row r="577" spans="2:8" ht="12.75">
      <c r="B577" s="3">
        <v>7958</v>
      </c>
      <c r="D577" s="3"/>
      <c r="E577" s="3">
        <v>45473</v>
      </c>
      <c r="F577" s="3"/>
      <c r="G577" s="3"/>
      <c r="H577" s="3"/>
    </row>
    <row r="578" spans="2:8" ht="12.75">
      <c r="B578" s="3">
        <v>882</v>
      </c>
      <c r="D578" s="3"/>
      <c r="E578" s="3">
        <v>45478</v>
      </c>
      <c r="F578" s="3"/>
      <c r="G578" s="3"/>
      <c r="H578" s="3"/>
    </row>
    <row r="579" spans="2:8" ht="12.75">
      <c r="B579" s="3">
        <v>13547</v>
      </c>
      <c r="D579" s="3"/>
      <c r="E579" s="3">
        <v>46297</v>
      </c>
      <c r="F579" s="3"/>
      <c r="G579" s="3"/>
      <c r="H579" s="3"/>
    </row>
    <row r="580" spans="2:8" ht="12.75">
      <c r="B580" s="3">
        <v>60</v>
      </c>
      <c r="D580" s="3"/>
      <c r="E580" s="3">
        <v>46826</v>
      </c>
      <c r="F580" s="3"/>
      <c r="G580" s="3"/>
      <c r="H580" s="3"/>
    </row>
    <row r="581" spans="1:8" ht="12.75">
      <c r="A581" s="2" t="s">
        <v>43</v>
      </c>
      <c r="E581" s="3">
        <v>47195</v>
      </c>
      <c r="G581" s="3"/>
      <c r="H581" s="3"/>
    </row>
    <row r="582" spans="1:8" ht="12.75">
      <c r="A582" s="3">
        <v>2375</v>
      </c>
      <c r="B582" s="3">
        <v>0</v>
      </c>
      <c r="E582" s="3">
        <v>47235</v>
      </c>
      <c r="G582" s="3"/>
      <c r="H582" s="3"/>
    </row>
    <row r="583" spans="1:8" ht="12.75">
      <c r="A583" s="3">
        <v>52641</v>
      </c>
      <c r="B583" s="3">
        <v>0</v>
      </c>
      <c r="E583" s="3">
        <v>52998</v>
      </c>
      <c r="G583" s="3"/>
      <c r="H583" s="3"/>
    </row>
    <row r="584" spans="1:8" ht="12.75">
      <c r="A584" s="3">
        <v>501</v>
      </c>
      <c r="B584" s="3">
        <v>0</v>
      </c>
      <c r="E584" s="3">
        <v>54967</v>
      </c>
      <c r="G584" s="3"/>
      <c r="H584" s="3"/>
    </row>
    <row r="585" spans="1:8" ht="12.75">
      <c r="A585" s="3">
        <v>18896</v>
      </c>
      <c r="B585" s="3">
        <v>0</v>
      </c>
      <c r="E585" s="3">
        <v>55373</v>
      </c>
      <c r="G585" s="3"/>
      <c r="H585" s="3"/>
    </row>
    <row r="586" spans="1:8" ht="12.75">
      <c r="A586" s="3">
        <v>60565</v>
      </c>
      <c r="B586" s="3">
        <v>0</v>
      </c>
      <c r="E586" s="3">
        <v>55476</v>
      </c>
      <c r="G586" s="3"/>
      <c r="H586" s="3"/>
    </row>
    <row r="587" spans="1:8" ht="12.75">
      <c r="A587" s="3">
        <v>8658</v>
      </c>
      <c r="B587" s="3">
        <v>0</v>
      </c>
      <c r="E587" s="3">
        <v>57294</v>
      </c>
      <c r="G587" s="3"/>
      <c r="H587" s="3"/>
    </row>
    <row r="588" spans="1:8" ht="12.75">
      <c r="A588" s="3">
        <v>7449</v>
      </c>
      <c r="B588" s="3">
        <v>0</v>
      </c>
      <c r="E588" s="3">
        <v>57840</v>
      </c>
      <c r="G588" s="3"/>
      <c r="H588" s="3"/>
    </row>
    <row r="589" spans="1:8" ht="12.75">
      <c r="A589" s="3">
        <v>32446</v>
      </c>
      <c r="B589" s="3">
        <v>1570</v>
      </c>
      <c r="E589" s="3">
        <v>59833</v>
      </c>
      <c r="G589" s="3"/>
      <c r="H589" s="3"/>
    </row>
    <row r="590" spans="1:8" ht="12.75">
      <c r="A590" s="3">
        <v>10951</v>
      </c>
      <c r="B590" s="3">
        <v>16987</v>
      </c>
      <c r="E590" s="3">
        <v>60640</v>
      </c>
      <c r="G590" s="3"/>
      <c r="H590" s="3"/>
    </row>
    <row r="591" spans="1:8" ht="12.75">
      <c r="A591" s="3">
        <v>3303</v>
      </c>
      <c r="E591" s="3">
        <v>61726</v>
      </c>
      <c r="G591" s="3"/>
      <c r="H591" s="3"/>
    </row>
    <row r="592" spans="1:8" ht="12.75">
      <c r="A592" s="3">
        <v>157</v>
      </c>
      <c r="E592" s="3">
        <v>62816</v>
      </c>
      <c r="G592" s="3"/>
      <c r="H592" s="3"/>
    </row>
    <row r="593" spans="1:8" ht="12.75">
      <c r="A593" s="3">
        <v>20859</v>
      </c>
      <c r="E593" s="3">
        <v>69860</v>
      </c>
      <c r="G593" s="3"/>
      <c r="H593" s="3"/>
    </row>
    <row r="594" spans="1:8" ht="12.75">
      <c r="A594" s="2" t="s">
        <v>44</v>
      </c>
      <c r="E594" s="3">
        <v>70556</v>
      </c>
      <c r="G594" s="3"/>
      <c r="H594" s="3"/>
    </row>
    <row r="595" spans="1:8" ht="12.75">
      <c r="A595" s="3">
        <v>840</v>
      </c>
      <c r="B595" s="3">
        <v>0</v>
      </c>
      <c r="E595" s="3">
        <v>75030</v>
      </c>
      <c r="G595" s="3"/>
      <c r="H595" s="3"/>
    </row>
    <row r="596" spans="1:8" ht="12.75">
      <c r="A596" s="3">
        <v>164053</v>
      </c>
      <c r="B596" s="3">
        <v>0</v>
      </c>
      <c r="E596" s="3">
        <v>83247</v>
      </c>
      <c r="G596" s="3"/>
      <c r="H596" s="3"/>
    </row>
    <row r="597" spans="1:8" ht="12.75">
      <c r="A597" s="3">
        <v>224607</v>
      </c>
      <c r="B597" s="3">
        <v>0</v>
      </c>
      <c r="E597" s="3">
        <v>88509</v>
      </c>
      <c r="G597" s="3"/>
      <c r="H597" s="3"/>
    </row>
    <row r="598" spans="1:8" ht="12.75">
      <c r="A598" s="3">
        <f>11667+241698</f>
        <v>253365</v>
      </c>
      <c r="B598" s="3">
        <v>0</v>
      </c>
      <c r="E598" s="3">
        <v>90498</v>
      </c>
      <c r="G598" s="3"/>
      <c r="H598" s="3"/>
    </row>
    <row r="599" spans="1:8" ht="12.75">
      <c r="A599" s="3">
        <v>29871</v>
      </c>
      <c r="B599" s="3">
        <v>0</v>
      </c>
      <c r="E599" s="3">
        <v>90921</v>
      </c>
      <c r="G599" s="3"/>
      <c r="H599" s="3"/>
    </row>
    <row r="600" spans="1:8" ht="12.75">
      <c r="A600" s="3">
        <v>4911</v>
      </c>
      <c r="B600" s="3">
        <v>0</v>
      </c>
      <c r="E600" s="3">
        <v>91074</v>
      </c>
      <c r="G600" s="3"/>
      <c r="H600" s="3"/>
    </row>
    <row r="601" spans="1:8" ht="12.75">
      <c r="A601" s="3">
        <v>50640</v>
      </c>
      <c r="B601" s="3">
        <v>0</v>
      </c>
      <c r="E601" s="3">
        <v>91702</v>
      </c>
      <c r="G601" s="3"/>
      <c r="H601" s="3"/>
    </row>
    <row r="602" spans="1:8" ht="12.75">
      <c r="A602" s="3">
        <f>91150+2271331</f>
        <v>2362481</v>
      </c>
      <c r="B602" s="3">
        <v>0</v>
      </c>
      <c r="E602" s="3">
        <v>93580</v>
      </c>
      <c r="G602" s="3"/>
      <c r="H602" s="3"/>
    </row>
    <row r="603" spans="1:8" ht="12.75">
      <c r="A603" s="3">
        <v>23643</v>
      </c>
      <c r="B603" s="3">
        <v>0</v>
      </c>
      <c r="E603" s="3">
        <v>93600</v>
      </c>
      <c r="G603" s="3"/>
      <c r="H603" s="3"/>
    </row>
    <row r="604" spans="1:8" ht="12.75">
      <c r="A604" s="3">
        <v>10500</v>
      </c>
      <c r="B604" s="3">
        <v>0</v>
      </c>
      <c r="E604" s="3">
        <v>93662</v>
      </c>
      <c r="G604" s="3"/>
      <c r="H604" s="3"/>
    </row>
    <row r="605" spans="2:8" ht="12.75">
      <c r="B605" s="3">
        <v>0</v>
      </c>
      <c r="D605" s="3"/>
      <c r="E605" s="3">
        <v>97517</v>
      </c>
      <c r="F605" s="3"/>
      <c r="G605" s="3"/>
      <c r="H605" s="3"/>
    </row>
    <row r="606" spans="2:8" ht="12.75">
      <c r="B606" s="3">
        <v>57294</v>
      </c>
      <c r="D606" s="3"/>
      <c r="E606" s="3">
        <v>101754</v>
      </c>
      <c r="F606" s="3"/>
      <c r="G606" s="3"/>
      <c r="H606" s="3"/>
    </row>
    <row r="607" spans="2:8" ht="12.75">
      <c r="B607" s="3">
        <v>7410</v>
      </c>
      <c r="D607" s="3"/>
      <c r="E607" s="3">
        <v>102561</v>
      </c>
      <c r="F607" s="3"/>
      <c r="G607" s="3"/>
      <c r="H607" s="3"/>
    </row>
    <row r="608" spans="2:8" ht="12.75">
      <c r="B608" s="3">
        <v>34524</v>
      </c>
      <c r="D608" s="3"/>
      <c r="E608" s="3">
        <v>110803</v>
      </c>
      <c r="F608" s="3"/>
      <c r="G608" s="3"/>
      <c r="H608" s="3"/>
    </row>
    <row r="609" spans="2:8" ht="12.75">
      <c r="B609" s="3">
        <v>541931</v>
      </c>
      <c r="D609" s="3"/>
      <c r="E609" s="3">
        <v>112961</v>
      </c>
      <c r="F609" s="3"/>
      <c r="G609" s="3"/>
      <c r="H609" s="3"/>
    </row>
    <row r="610" spans="2:8" ht="12.75">
      <c r="B610" s="3">
        <v>135173</v>
      </c>
      <c r="D610" s="3"/>
      <c r="E610" s="3">
        <v>115622</v>
      </c>
      <c r="F610" s="3"/>
      <c r="G610" s="3"/>
      <c r="H610" s="3"/>
    </row>
    <row r="611" spans="2:8" ht="12.75">
      <c r="B611" s="3">
        <v>11164</v>
      </c>
      <c r="D611" s="3"/>
      <c r="E611" s="3">
        <v>121737</v>
      </c>
      <c r="F611" s="3"/>
      <c r="G611" s="3"/>
      <c r="H611" s="3"/>
    </row>
    <row r="612" spans="2:8" ht="12.75">
      <c r="B612" s="3">
        <v>298253</v>
      </c>
      <c r="D612" s="3"/>
      <c r="E612" s="3">
        <v>121748</v>
      </c>
      <c r="F612" s="3"/>
      <c r="G612" s="3"/>
      <c r="H612" s="3"/>
    </row>
    <row r="613" spans="2:8" ht="12.75">
      <c r="B613" s="3">
        <v>35421</v>
      </c>
      <c r="D613" s="3"/>
      <c r="E613" s="3">
        <v>124688</v>
      </c>
      <c r="F613" s="3"/>
      <c r="G613" s="3"/>
      <c r="H613" s="3"/>
    </row>
    <row r="614" spans="2:8" ht="12.75">
      <c r="B614" s="3">
        <v>9356</v>
      </c>
      <c r="D614" s="3"/>
      <c r="E614" s="3">
        <v>132500</v>
      </c>
      <c r="F614" s="3"/>
      <c r="G614" s="3"/>
      <c r="H614" s="3"/>
    </row>
    <row r="615" spans="2:8" ht="12.75">
      <c r="B615" s="3">
        <v>733486</v>
      </c>
      <c r="D615" s="3"/>
      <c r="E615" s="3">
        <v>135173</v>
      </c>
      <c r="F615" s="3"/>
      <c r="G615" s="3"/>
      <c r="H615" s="3"/>
    </row>
    <row r="616" spans="2:8" ht="12.75">
      <c r="B616" s="3">
        <v>152689</v>
      </c>
      <c r="D616" s="3"/>
      <c r="E616" s="3">
        <v>151424</v>
      </c>
      <c r="F616" s="3"/>
      <c r="G616" s="3"/>
      <c r="H616" s="3"/>
    </row>
    <row r="617" spans="2:8" ht="12.75">
      <c r="B617" s="3">
        <v>4890</v>
      </c>
      <c r="D617" s="3"/>
      <c r="E617" s="3">
        <v>152602</v>
      </c>
      <c r="F617" s="3"/>
      <c r="G617" s="3"/>
      <c r="H617" s="3"/>
    </row>
    <row r="618" spans="1:8" ht="12.75">
      <c r="A618" s="2" t="s">
        <v>45</v>
      </c>
      <c r="E618" s="3">
        <v>152689</v>
      </c>
      <c r="G618" s="3"/>
      <c r="H618" s="3"/>
    </row>
    <row r="619" spans="1:8" ht="12.75">
      <c r="A619" s="3">
        <v>65092</v>
      </c>
      <c r="B619" s="3">
        <v>0</v>
      </c>
      <c r="E619" s="3">
        <v>159897</v>
      </c>
      <c r="G619" s="3"/>
      <c r="H619" s="3"/>
    </row>
    <row r="620" spans="1:8" ht="12.75">
      <c r="A620" s="3">
        <v>1798</v>
      </c>
      <c r="B620" s="3">
        <v>0</v>
      </c>
      <c r="E620" s="3">
        <v>163829</v>
      </c>
      <c r="G620" s="3"/>
      <c r="H620" s="3"/>
    </row>
    <row r="621" spans="1:8" ht="12.75">
      <c r="A621" s="3">
        <v>450</v>
      </c>
      <c r="B621" s="3">
        <v>0</v>
      </c>
      <c r="E621" s="3">
        <v>165227</v>
      </c>
      <c r="G621" s="3"/>
      <c r="H621" s="3"/>
    </row>
    <row r="622" spans="1:8" ht="12.75">
      <c r="A622" s="3">
        <v>1193</v>
      </c>
      <c r="B622" s="3">
        <v>0</v>
      </c>
      <c r="E622" s="3">
        <v>179275</v>
      </c>
      <c r="G622" s="3"/>
      <c r="H622" s="3"/>
    </row>
    <row r="623" spans="1:8" ht="12.75">
      <c r="A623" s="3">
        <v>0</v>
      </c>
      <c r="B623" s="3">
        <v>0</v>
      </c>
      <c r="E623" s="3">
        <v>182911</v>
      </c>
      <c r="G623" s="3"/>
      <c r="H623" s="3"/>
    </row>
    <row r="624" spans="1:8" ht="12.75">
      <c r="A624" s="3">
        <v>1512</v>
      </c>
      <c r="B624" s="3">
        <v>0</v>
      </c>
      <c r="E624" s="3">
        <v>186076</v>
      </c>
      <c r="G624" s="3"/>
      <c r="H624" s="3"/>
    </row>
    <row r="625" spans="1:8" ht="12.75">
      <c r="A625" s="3">
        <v>1062</v>
      </c>
      <c r="B625" s="3">
        <v>0</v>
      </c>
      <c r="E625" s="3">
        <v>187739</v>
      </c>
      <c r="G625" s="3"/>
      <c r="H625" s="3"/>
    </row>
    <row r="626" spans="1:8" ht="12.75">
      <c r="A626" s="3">
        <v>45699</v>
      </c>
      <c r="B626" s="3">
        <v>0</v>
      </c>
      <c r="E626" s="3">
        <v>190122</v>
      </c>
      <c r="G626" s="3"/>
      <c r="H626" s="3"/>
    </row>
    <row r="627" spans="1:8" ht="12.75">
      <c r="A627" s="3">
        <v>420</v>
      </c>
      <c r="B627" s="3">
        <v>0</v>
      </c>
      <c r="E627" s="3">
        <v>191012</v>
      </c>
      <c r="G627" s="3"/>
      <c r="H627" s="3"/>
    </row>
    <row r="628" spans="1:8" ht="12.75">
      <c r="A628" s="3">
        <v>7082</v>
      </c>
      <c r="B628" s="3">
        <v>0</v>
      </c>
      <c r="E628" s="3">
        <v>192354</v>
      </c>
      <c r="G628" s="3"/>
      <c r="H628" s="3"/>
    </row>
    <row r="629" spans="1:8" ht="12.75">
      <c r="A629" s="3">
        <v>26568</v>
      </c>
      <c r="B629" s="3">
        <v>0</v>
      </c>
      <c r="E629" s="3">
        <v>195618</v>
      </c>
      <c r="G629" s="3"/>
      <c r="H629" s="3"/>
    </row>
    <row r="630" spans="1:8" ht="12.75">
      <c r="A630" s="3">
        <v>3839</v>
      </c>
      <c r="B630" s="3">
        <v>7616</v>
      </c>
      <c r="E630" s="3">
        <v>198088</v>
      </c>
      <c r="G630" s="3"/>
      <c r="H630" s="3"/>
    </row>
    <row r="631" spans="1:8" ht="12.75">
      <c r="A631" s="3">
        <v>400</v>
      </c>
      <c r="B631" s="3">
        <v>4712</v>
      </c>
      <c r="E631" s="3">
        <v>233256</v>
      </c>
      <c r="G631" s="3"/>
      <c r="H631" s="3"/>
    </row>
    <row r="632" spans="1:8" ht="12.75">
      <c r="A632" s="3">
        <v>80756</v>
      </c>
      <c r="B632" s="3">
        <v>83247</v>
      </c>
      <c r="D632" s="3"/>
      <c r="E632" s="3">
        <v>255565</v>
      </c>
      <c r="F632" s="3"/>
      <c r="G632" s="3"/>
      <c r="H632" s="3"/>
    </row>
    <row r="633" spans="1:5" ht="12.75">
      <c r="A633" s="3">
        <v>18136</v>
      </c>
      <c r="B633" s="3">
        <v>4357</v>
      </c>
      <c r="E633" s="3">
        <v>258123</v>
      </c>
    </row>
    <row r="634" spans="2:5" ht="12.75">
      <c r="B634" s="3">
        <v>37102</v>
      </c>
      <c r="E634" s="3">
        <v>261048</v>
      </c>
    </row>
    <row r="635" spans="2:5" ht="12.75">
      <c r="B635" s="3">
        <v>4351</v>
      </c>
      <c r="E635" s="3">
        <v>290751</v>
      </c>
    </row>
    <row r="636" spans="2:5" ht="12.75">
      <c r="B636" s="3">
        <v>42113</v>
      </c>
      <c r="E636" s="3">
        <v>298253</v>
      </c>
    </row>
    <row r="637" spans="2:5" ht="12.75">
      <c r="B637" s="3">
        <v>60640</v>
      </c>
      <c r="E637" s="3">
        <v>301322</v>
      </c>
    </row>
    <row r="638" spans="2:5" ht="12.75">
      <c r="B638" s="3">
        <v>12821</v>
      </c>
      <c r="E638" s="3">
        <v>326516</v>
      </c>
    </row>
    <row r="639" spans="2:5" ht="12.75">
      <c r="B639" s="3">
        <v>963</v>
      </c>
      <c r="E639" s="3">
        <v>404458</v>
      </c>
    </row>
    <row r="640" spans="2:5" ht="12.75">
      <c r="B640" s="3">
        <v>7426</v>
      </c>
      <c r="E640" s="3">
        <v>541931</v>
      </c>
    </row>
    <row r="641" spans="2:5" ht="12.75">
      <c r="B641" s="3">
        <v>198088</v>
      </c>
      <c r="E641" s="3">
        <v>733486</v>
      </c>
    </row>
    <row r="642" spans="1:5" ht="12.75">
      <c r="A642" s="2" t="s">
        <v>46</v>
      </c>
      <c r="E642" s="3"/>
    </row>
    <row r="643" spans="1:5" ht="12.75">
      <c r="A643" s="3">
        <v>8801</v>
      </c>
      <c r="B643" s="3">
        <v>0</v>
      </c>
      <c r="E643" s="3"/>
    </row>
    <row r="644" spans="1:5" ht="12.75">
      <c r="A644" s="3">
        <v>53726</v>
      </c>
      <c r="B644" s="3">
        <v>0</v>
      </c>
      <c r="E644" s="3"/>
    </row>
    <row r="645" spans="1:5" ht="12.75">
      <c r="A645" s="3">
        <v>7384</v>
      </c>
      <c r="B645" s="3">
        <v>0</v>
      </c>
      <c r="E645" s="3"/>
    </row>
    <row r="646" spans="1:5" ht="12.75">
      <c r="A646" s="3">
        <v>3793</v>
      </c>
      <c r="B646" s="3">
        <v>0</v>
      </c>
      <c r="E646" s="3"/>
    </row>
    <row r="647" spans="1:5" ht="12.75">
      <c r="A647" s="3">
        <v>442327</v>
      </c>
      <c r="B647" s="3">
        <v>0</v>
      </c>
      <c r="E647" s="3"/>
    </row>
    <row r="648" spans="1:5" ht="12.75">
      <c r="A648" s="3">
        <v>0</v>
      </c>
      <c r="B648" s="3">
        <v>0</v>
      </c>
      <c r="E648" s="3"/>
    </row>
    <row r="649" spans="1:5" ht="12.75">
      <c r="A649" s="3">
        <v>1709</v>
      </c>
      <c r="B649" s="3">
        <v>0</v>
      </c>
      <c r="E649" s="3"/>
    </row>
    <row r="650" spans="1:5" ht="12.75">
      <c r="A650" s="3">
        <v>9717</v>
      </c>
      <c r="B650" s="3">
        <v>0</v>
      </c>
      <c r="E650" s="3"/>
    </row>
    <row r="651" spans="1:5" ht="12.75">
      <c r="A651" s="3">
        <v>20572</v>
      </c>
      <c r="E651" s="3"/>
    </row>
    <row r="652" spans="1:5" ht="12.75">
      <c r="A652" s="2" t="s">
        <v>47</v>
      </c>
      <c r="E652" s="3"/>
    </row>
    <row r="653" spans="1:5" ht="12.75">
      <c r="A653" s="3">
        <v>1651</v>
      </c>
      <c r="B653" s="3">
        <v>0</v>
      </c>
      <c r="E653" s="3"/>
    </row>
    <row r="654" spans="1:5" ht="12.75">
      <c r="A654" s="3">
        <v>715</v>
      </c>
      <c r="B654" s="3">
        <v>0</v>
      </c>
      <c r="E654" s="3"/>
    </row>
    <row r="655" spans="1:5" ht="12.75">
      <c r="A655" s="3">
        <v>18239</v>
      </c>
      <c r="B655" s="3">
        <v>0</v>
      </c>
      <c r="E655" s="3"/>
    </row>
    <row r="656" spans="1:5" ht="12.75">
      <c r="A656" s="3">
        <v>4571</v>
      </c>
      <c r="B656" s="3">
        <v>0</v>
      </c>
      <c r="E656" s="3"/>
    </row>
    <row r="657" spans="2:5" ht="12.75">
      <c r="B657" s="3">
        <v>0</v>
      </c>
      <c r="E657" s="3"/>
    </row>
    <row r="658" spans="2:5" ht="12.75">
      <c r="B658" s="3">
        <v>0</v>
      </c>
      <c r="E658" s="3"/>
    </row>
    <row r="659" spans="2:5" ht="12.75">
      <c r="B659" s="3">
        <v>0</v>
      </c>
      <c r="E659" s="3"/>
    </row>
    <row r="660" spans="1:5" ht="12.75">
      <c r="A660" s="2" t="s">
        <v>48</v>
      </c>
      <c r="E660" s="3"/>
    </row>
    <row r="661" spans="1:5" ht="12.75">
      <c r="A661" s="3">
        <v>8268</v>
      </c>
      <c r="B661" s="3">
        <v>0</v>
      </c>
      <c r="E661" s="3"/>
    </row>
    <row r="662" spans="1:5" ht="12.75">
      <c r="A662" s="3">
        <v>2339</v>
      </c>
      <c r="B662" s="3">
        <v>0</v>
      </c>
      <c r="E662" s="3"/>
    </row>
    <row r="663" spans="1:5" ht="12.75">
      <c r="A663" s="3">
        <v>49599</v>
      </c>
      <c r="B663" s="3">
        <v>0</v>
      </c>
      <c r="E663" s="3"/>
    </row>
    <row r="664" spans="1:5" ht="12.75">
      <c r="A664" s="3">
        <v>2952</v>
      </c>
      <c r="B664" s="3">
        <v>0</v>
      </c>
      <c r="E664" s="3"/>
    </row>
    <row r="665" spans="1:5" ht="12.75">
      <c r="A665" s="3">
        <v>414</v>
      </c>
      <c r="B665" s="3">
        <v>0</v>
      </c>
      <c r="E665" s="3"/>
    </row>
    <row r="666" spans="1:5" ht="12.75">
      <c r="A666" s="3">
        <v>11503</v>
      </c>
      <c r="B666" s="3">
        <v>0</v>
      </c>
      <c r="E666" s="3"/>
    </row>
    <row r="667" spans="1:5" ht="12.75">
      <c r="A667" s="3">
        <v>83307</v>
      </c>
      <c r="B667" s="3">
        <v>0</v>
      </c>
      <c r="E667" s="3"/>
    </row>
    <row r="668" spans="2:5" ht="12.75">
      <c r="B668" s="3">
        <v>10443</v>
      </c>
      <c r="E668" s="3"/>
    </row>
    <row r="669" spans="2:5" ht="12.75">
      <c r="B669" s="3">
        <v>40529</v>
      </c>
      <c r="E669" s="3"/>
    </row>
    <row r="670" spans="2:5" ht="12.75">
      <c r="B670" s="3">
        <v>163829</v>
      </c>
      <c r="E670" s="3"/>
    </row>
    <row r="671" spans="2:5" ht="12.75">
      <c r="B671" s="3">
        <v>22438</v>
      </c>
      <c r="E671" s="3"/>
    </row>
    <row r="672" spans="1:5" ht="12.75">
      <c r="A672" s="2" t="s">
        <v>49</v>
      </c>
      <c r="E672" s="3"/>
    </row>
    <row r="673" spans="1:5" ht="12.75">
      <c r="A673" s="3">
        <v>639</v>
      </c>
      <c r="B673" s="3">
        <v>0</v>
      </c>
      <c r="E673" s="3"/>
    </row>
    <row r="674" spans="1:5" ht="12.75">
      <c r="A674" s="3">
        <v>8903</v>
      </c>
      <c r="B674" s="3">
        <v>0</v>
      </c>
      <c r="E674" s="3"/>
    </row>
    <row r="675" spans="1:5" ht="12.75">
      <c r="A675" s="3">
        <v>65955</v>
      </c>
      <c r="B675" s="3">
        <v>0</v>
      </c>
      <c r="E675" s="3"/>
    </row>
    <row r="676" spans="1:5" ht="12.75">
      <c r="A676" s="3">
        <v>523</v>
      </c>
      <c r="B676" s="3">
        <v>0</v>
      </c>
      <c r="E676" s="3"/>
    </row>
    <row r="677" spans="1:5" ht="12.75">
      <c r="A677" s="3">
        <v>305109</v>
      </c>
      <c r="B677" s="3">
        <v>0</v>
      </c>
      <c r="E677" s="3"/>
    </row>
    <row r="678" spans="1:5" ht="12.75">
      <c r="A678" s="3">
        <v>137346</v>
      </c>
      <c r="B678" s="3">
        <v>0</v>
      </c>
      <c r="E678" s="3"/>
    </row>
    <row r="679" spans="1:5" ht="12.75">
      <c r="A679" s="3">
        <v>5448</v>
      </c>
      <c r="B679" s="3">
        <v>0</v>
      </c>
      <c r="E679" s="3"/>
    </row>
    <row r="680" spans="1:5" ht="12.75">
      <c r="A680" s="3">
        <v>1759</v>
      </c>
      <c r="B680" s="3">
        <v>0</v>
      </c>
      <c r="E680" s="3"/>
    </row>
    <row r="681" spans="1:5" ht="12.75">
      <c r="A681" s="3">
        <v>20077</v>
      </c>
      <c r="B681" s="3">
        <v>0</v>
      </c>
      <c r="E681" s="3"/>
    </row>
    <row r="682" spans="1:5" ht="12.75">
      <c r="A682" s="3">
        <v>14997</v>
      </c>
      <c r="B682" s="3">
        <v>0</v>
      </c>
      <c r="E682" s="3"/>
    </row>
    <row r="683" spans="1:5" ht="12.75">
      <c r="A683" s="3">
        <v>136796</v>
      </c>
      <c r="B683" s="3">
        <v>0</v>
      </c>
      <c r="E683" s="3"/>
    </row>
    <row r="684" spans="2:5" ht="12.75">
      <c r="B684" s="3">
        <v>1132</v>
      </c>
      <c r="E684" s="3"/>
    </row>
    <row r="685" spans="2:5" ht="12.75">
      <c r="B685" s="3">
        <v>780</v>
      </c>
      <c r="E685" s="3"/>
    </row>
    <row r="686" spans="2:5" ht="12.75">
      <c r="B686" s="3">
        <v>13691</v>
      </c>
      <c r="E686" s="3"/>
    </row>
    <row r="687" spans="2:5" ht="12.75">
      <c r="B687" s="3">
        <v>30588</v>
      </c>
      <c r="E687" s="3"/>
    </row>
    <row r="688" spans="2:5" ht="12.75">
      <c r="B688" s="3">
        <v>10673</v>
      </c>
      <c r="E688" s="3"/>
    </row>
    <row r="689" spans="2:5" ht="12.75">
      <c r="B689" s="3">
        <v>23401</v>
      </c>
      <c r="E689" s="3"/>
    </row>
    <row r="690" spans="2:5" ht="12.75">
      <c r="B690" s="3">
        <v>13902</v>
      </c>
      <c r="E690" s="3"/>
    </row>
    <row r="691" spans="2:5" ht="12.75">
      <c r="B691" s="3">
        <v>10228</v>
      </c>
      <c r="E691" s="3"/>
    </row>
    <row r="692" ht="12.75">
      <c r="B692" s="3">
        <v>3940</v>
      </c>
    </row>
    <row r="693" ht="12.75">
      <c r="B693" s="3">
        <v>1215</v>
      </c>
    </row>
    <row r="694" ht="12.75">
      <c r="B694" s="3">
        <v>112961</v>
      </c>
    </row>
    <row r="695" ht="12.75">
      <c r="A695" s="2" t="s">
        <v>50</v>
      </c>
    </row>
    <row r="696" spans="1:2" ht="12.75">
      <c r="A696" s="3">
        <v>1539</v>
      </c>
      <c r="B696" s="3">
        <v>0</v>
      </c>
    </row>
    <row r="697" spans="1:2" ht="12.75">
      <c r="A697" s="3">
        <v>38154</v>
      </c>
      <c r="B697" s="3">
        <v>0</v>
      </c>
    </row>
    <row r="698" spans="1:2" ht="12.75">
      <c r="A698" s="3">
        <v>118482</v>
      </c>
      <c r="B698" s="3">
        <v>0</v>
      </c>
    </row>
    <row r="699" spans="1:2" ht="12.75">
      <c r="A699" s="3">
        <v>790</v>
      </c>
      <c r="B699" s="3">
        <v>0</v>
      </c>
    </row>
    <row r="700" spans="1:2" ht="12.75">
      <c r="A700" s="3">
        <v>9023</v>
      </c>
      <c r="B700" s="3">
        <v>0</v>
      </c>
    </row>
    <row r="701" spans="1:2" ht="12.75">
      <c r="A701" s="3">
        <v>2402</v>
      </c>
      <c r="B701" s="3">
        <v>0</v>
      </c>
    </row>
    <row r="702" spans="1:2" ht="12.75">
      <c r="A702" s="3">
        <v>8733</v>
      </c>
      <c r="B702" s="3">
        <v>0</v>
      </c>
    </row>
    <row r="703" spans="1:2" ht="12.75">
      <c r="A703" s="3">
        <v>1694</v>
      </c>
      <c r="B703" s="3">
        <v>0</v>
      </c>
    </row>
    <row r="704" spans="1:2" ht="12.75">
      <c r="A704" s="3">
        <v>464</v>
      </c>
      <c r="B704" s="3">
        <v>0</v>
      </c>
    </row>
    <row r="705" spans="1:2" ht="12.75">
      <c r="A705" s="3">
        <v>11055</v>
      </c>
      <c r="B705" s="3">
        <v>0</v>
      </c>
    </row>
    <row r="706" spans="1:2" ht="12.75">
      <c r="A706" s="3">
        <v>3787</v>
      </c>
      <c r="B706" s="3">
        <v>0</v>
      </c>
    </row>
    <row r="707" spans="1:2" ht="12.75">
      <c r="A707" s="3">
        <v>82926</v>
      </c>
      <c r="B707" s="3">
        <v>1135</v>
      </c>
    </row>
    <row r="708" spans="1:2" ht="12.75">
      <c r="A708" s="3">
        <v>288</v>
      </c>
      <c r="B708" s="3">
        <v>3355</v>
      </c>
    </row>
    <row r="709" ht="12.75">
      <c r="B709" s="3">
        <v>38924</v>
      </c>
    </row>
    <row r="710" ht="12.75">
      <c r="B710" s="3">
        <v>1367</v>
      </c>
    </row>
    <row r="711" ht="12.75">
      <c r="B711" s="3">
        <v>13506</v>
      </c>
    </row>
    <row r="712" ht="12.75">
      <c r="A712" s="2" t="s">
        <v>51</v>
      </c>
    </row>
    <row r="713" spans="1:2" ht="12.75">
      <c r="A713" s="3">
        <v>1929</v>
      </c>
      <c r="B713" s="3">
        <v>0</v>
      </c>
    </row>
    <row r="714" ht="12.75">
      <c r="B714" s="3">
        <v>0</v>
      </c>
    </row>
    <row r="715" ht="12.75">
      <c r="B715" s="3">
        <v>0</v>
      </c>
    </row>
    <row r="716" ht="12.75">
      <c r="B716" s="3">
        <v>0</v>
      </c>
    </row>
    <row r="717" ht="12.75">
      <c r="B717" s="3">
        <v>0</v>
      </c>
    </row>
    <row r="718" ht="12.75">
      <c r="B718" s="3">
        <v>703</v>
      </c>
    </row>
    <row r="719" ht="12.75">
      <c r="B719" s="3">
        <v>751</v>
      </c>
    </row>
    <row r="720" ht="12.75">
      <c r="B720" s="3">
        <v>3369</v>
      </c>
    </row>
    <row r="721" ht="12.75">
      <c r="B721" s="3">
        <v>341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tcj</dc:creator>
  <cp:keywords/>
  <dc:description/>
  <cp:lastModifiedBy>Sabrina Brown</cp:lastModifiedBy>
  <dcterms:created xsi:type="dcterms:W3CDTF">2008-07-11T14:11:26Z</dcterms:created>
  <dcterms:modified xsi:type="dcterms:W3CDTF">2008-07-21T13:43:59Z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888499513</vt:i4>
  </property>
  <property fmtid="{D5CDD505-2E9C-101B-9397-08002B2CF9AE}" pid="3" name="_EmailSubject">
    <vt:lpwstr>Nexus postings -- public session</vt:lpwstr>
  </property>
  <property fmtid="{D5CDD505-2E9C-101B-9397-08002B2CF9AE}" pid="4" name="_AuthorEmail">
    <vt:lpwstr>tshimkin@mtc.gov</vt:lpwstr>
  </property>
  <property fmtid="{D5CDD505-2E9C-101B-9397-08002B2CF9AE}" pid="5" name="_AuthorEmailDisplayName">
    <vt:lpwstr>Thomas K. Shimkin</vt:lpwstr>
  </property>
  <property fmtid="{D5CDD505-2E9C-101B-9397-08002B2CF9AE}" pid="6" name="_PreviousAdHocReviewCycleID">
    <vt:i4>-1225128030</vt:i4>
  </property>
  <property fmtid="{D5CDD505-2E9C-101B-9397-08002B2CF9AE}" pid="7" name="_ReviewingToolsShownOnce">
    <vt:lpwstr/>
  </property>
</Properties>
</file>